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8_{48468A98-7CB0-4955-8B84-2775F1C05CE6}"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29" i="1" l="1"/>
  <c r="I129" i="1"/>
  <c r="J129" i="1"/>
  <c r="K129" i="1"/>
  <c r="L129" i="1"/>
  <c r="G129" i="1"/>
  <c r="H128" i="1"/>
  <c r="G128" i="1"/>
  <c r="H122" i="1"/>
  <c r="G121" i="1"/>
  <c r="P121" i="1" s="1"/>
  <c r="G120" i="1"/>
  <c r="P120" i="1" s="1"/>
  <c r="G118" i="1"/>
  <c r="H118" i="1" s="1"/>
  <c r="G116" i="1"/>
  <c r="H116" i="1" s="1"/>
  <c r="P116" i="1" s="1"/>
  <c r="G115" i="1"/>
  <c r="H115" i="1" s="1"/>
  <c r="P114" i="1"/>
  <c r="J113" i="1"/>
  <c r="H113" i="1"/>
  <c r="G113" i="1"/>
  <c r="H102" i="1"/>
  <c r="P101" i="1"/>
  <c r="G100" i="1"/>
  <c r="G102" i="1" s="1"/>
  <c r="J99" i="1"/>
  <c r="G99" i="1"/>
  <c r="H96" i="1"/>
  <c r="G96" i="1"/>
  <c r="P96" i="1" s="1"/>
  <c r="H95" i="1"/>
  <c r="G95" i="1" s="1"/>
  <c r="G97" i="1" s="1"/>
  <c r="J94" i="1"/>
  <c r="H94" i="1"/>
  <c r="G93" i="1"/>
  <c r="G92" i="1"/>
  <c r="G91" i="1"/>
  <c r="G90" i="1"/>
  <c r="G89" i="1"/>
  <c r="G88" i="1"/>
  <c r="G87" i="1"/>
  <c r="G86" i="1"/>
  <c r="G85" i="1"/>
  <c r="G84" i="1"/>
  <c r="G83" i="1"/>
  <c r="G82" i="1"/>
  <c r="G81" i="1"/>
  <c r="G80" i="1"/>
  <c r="G79" i="1"/>
  <c r="G78" i="1"/>
  <c r="G77" i="1"/>
  <c r="G76" i="1"/>
  <c r="G75" i="1"/>
  <c r="G74" i="1"/>
  <c r="G73" i="1"/>
  <c r="G72" i="1"/>
  <c r="G71" i="1"/>
  <c r="G70" i="1"/>
  <c r="G69" i="1"/>
  <c r="G68" i="1"/>
  <c r="H67" i="1"/>
  <c r="G67" i="1"/>
  <c r="J65" i="1"/>
  <c r="G65" i="1"/>
  <c r="P64" i="1"/>
  <c r="P63" i="1"/>
  <c r="P62" i="1"/>
  <c r="J61" i="1"/>
  <c r="H61" i="1"/>
  <c r="G59" i="1"/>
  <c r="G58" i="1"/>
  <c r="G57" i="1"/>
  <c r="G56" i="1"/>
  <c r="G55" i="1"/>
  <c r="G54" i="1"/>
  <c r="G53" i="1"/>
  <c r="G52" i="1"/>
  <c r="G51" i="1"/>
  <c r="G50" i="1"/>
  <c r="G49" i="1"/>
  <c r="G48" i="1"/>
  <c r="G47" i="1"/>
  <c r="G46" i="1"/>
  <c r="J45" i="1"/>
  <c r="G40" i="1"/>
  <c r="G39" i="1"/>
  <c r="G38" i="1"/>
  <c r="H38" i="1" s="1"/>
  <c r="G37" i="1"/>
  <c r="H37" i="1" s="1"/>
  <c r="G36" i="1"/>
  <c r="H36" i="1" s="1"/>
  <c r="G35" i="1"/>
  <c r="H35" i="1" s="1"/>
  <c r="G34" i="1"/>
  <c r="H34" i="1" s="1"/>
  <c r="G33" i="1"/>
  <c r="H33" i="1" s="1"/>
  <c r="F32" i="1"/>
  <c r="G32" i="1" s="1"/>
  <c r="L31" i="1"/>
  <c r="K31" i="1"/>
  <c r="J31" i="1"/>
  <c r="I31" i="1"/>
  <c r="H31" i="1"/>
  <c r="G31" i="1"/>
  <c r="J28" i="1"/>
  <c r="H28" i="1"/>
  <c r="G26" i="1"/>
  <c r="G25" i="1"/>
  <c r="G24" i="1"/>
  <c r="G23" i="1"/>
  <c r="G22" i="1"/>
  <c r="G21" i="1"/>
  <c r="J20" i="1"/>
  <c r="G19" i="1"/>
  <c r="G18" i="1"/>
  <c r="G17" i="1"/>
  <c r="G16" i="1"/>
  <c r="G15" i="1"/>
  <c r="G14" i="1"/>
  <c r="G13" i="1"/>
  <c r="G11" i="1"/>
  <c r="J10" i="1"/>
  <c r="I10" i="1"/>
  <c r="H10" i="1"/>
  <c r="G10" i="1"/>
  <c r="H97" i="1" l="1"/>
  <c r="P100" i="1"/>
  <c r="G28" i="1"/>
  <c r="G45" i="1"/>
  <c r="G94" i="1"/>
  <c r="G20" i="1"/>
  <c r="G61" i="1"/>
  <c r="H119" i="1"/>
  <c r="P115" i="1"/>
  <c r="H45" i="1"/>
  <c r="G119" i="1"/>
  <c r="G122" i="1"/>
  <c r="P95" i="1"/>
</calcChain>
</file>

<file path=xl/sharedStrings.xml><?xml version="1.0" encoding="utf-8"?>
<sst xmlns="http://schemas.openxmlformats.org/spreadsheetml/2006/main" count="678" uniqueCount="174">
  <si>
    <t>2022年攀枝花市本级政府采购预算表</t>
  </si>
  <si>
    <t>单位：元</t>
  </si>
  <si>
    <t>对口科室</t>
  </si>
  <si>
    <t>单位预算编码</t>
  </si>
  <si>
    <t>单位名称</t>
  </si>
  <si>
    <t>品目名称</t>
  </si>
  <si>
    <t>单价</t>
  </si>
  <si>
    <t>数量</t>
  </si>
  <si>
    <t>合  计</t>
  </si>
  <si>
    <t>资金来源</t>
  </si>
  <si>
    <t>政府购买服务情况</t>
  </si>
  <si>
    <t>面向中小企业采购预留明细</t>
  </si>
  <si>
    <t>备注</t>
  </si>
  <si>
    <t>财政安排资金</t>
  </si>
  <si>
    <t>资金初始下达文号</t>
  </si>
  <si>
    <t>其他资金</t>
  </si>
  <si>
    <t>是否属于政府购买服务</t>
  </si>
  <si>
    <t>预留方式</t>
  </si>
  <si>
    <t>预留比例</t>
  </si>
  <si>
    <t>预留金额</t>
  </si>
  <si>
    <t>本级当年安排</t>
  </si>
  <si>
    <t>上年结转</t>
  </si>
  <si>
    <t>上级安排</t>
  </si>
  <si>
    <t>教</t>
  </si>
  <si>
    <t>攀枝花市教育和体育局</t>
  </si>
  <si>
    <t>复印打印机</t>
  </si>
  <si>
    <t>攀财资预（2022）3号</t>
  </si>
  <si>
    <t>否</t>
  </si>
  <si>
    <t>整体预留</t>
  </si>
  <si>
    <t>四川省第14届运动会我市体育代表团服装和运动鞋</t>
  </si>
  <si>
    <t>市本级省运会配套资金</t>
  </si>
  <si>
    <t>40双运动鞋，1000套服装</t>
  </si>
  <si>
    <t>会议室LED系统</t>
  </si>
  <si>
    <t>小计</t>
  </si>
  <si>
    <t>市外国语学校</t>
  </si>
  <si>
    <t>班级一体机</t>
  </si>
  <si>
    <t>攀财资教〔2022〕18号</t>
  </si>
  <si>
    <t>LED屏和音响及修缮</t>
  </si>
  <si>
    <t>信息化2.0环境建设（含计算机教室改造）</t>
  </si>
  <si>
    <t>攀财资教〔2022〕18号.8号</t>
  </si>
  <si>
    <t>复印机</t>
  </si>
  <si>
    <t>攀财资教〔2022〕8号</t>
  </si>
  <si>
    <t>普通打印机</t>
  </si>
  <si>
    <t>彩色打印机</t>
  </si>
  <si>
    <t>扫描仪</t>
  </si>
  <si>
    <t>大3P空调</t>
  </si>
  <si>
    <t>教师办公桌椅</t>
  </si>
  <si>
    <t>攀枝花市第二初级中学校</t>
  </si>
  <si>
    <t>一体机</t>
  </si>
  <si>
    <t>攀财资教（2022）18号</t>
  </si>
  <si>
    <t>健康光源教室</t>
  </si>
  <si>
    <t>空调1.5变频</t>
  </si>
  <si>
    <t>电脑</t>
  </si>
  <si>
    <t>教学用电脑</t>
  </si>
  <si>
    <t>打印机</t>
  </si>
  <si>
    <t xml:space="preserve">计算机教室 </t>
  </si>
  <si>
    <t>图书</t>
  </si>
  <si>
    <t>攀枝花市第三高级中学校</t>
  </si>
  <si>
    <t>交互式智能教学设备采购项目</t>
  </si>
  <si>
    <t>2022年教育收费</t>
  </si>
  <si>
    <r>
      <rPr>
        <sz val="8"/>
        <color indexed="8"/>
        <rFont val="宋体"/>
        <family val="3"/>
        <charset val="134"/>
      </rPr>
      <t>交互式智能教学设备（2</t>
    </r>
    <r>
      <rPr>
        <sz val="8"/>
        <color indexed="8"/>
        <rFont val="宋体"/>
        <family val="3"/>
        <charset val="134"/>
      </rPr>
      <t>022年预计教育收费900万）</t>
    </r>
  </si>
  <si>
    <t>直录播教室及配套设备</t>
  </si>
  <si>
    <r>
      <rPr>
        <sz val="8"/>
        <color indexed="8"/>
        <rFont val="宋体"/>
        <family val="3"/>
        <charset val="134"/>
      </rPr>
      <t>四川云教主播学校直录播教室建设（2</t>
    </r>
    <r>
      <rPr>
        <sz val="8"/>
        <color indexed="8"/>
        <rFont val="宋体"/>
        <family val="3"/>
        <charset val="134"/>
      </rPr>
      <t>022年预计教育收费900万}</t>
    </r>
  </si>
  <si>
    <t>攀枝花市经贸旅游学校</t>
  </si>
  <si>
    <t>学生机房台式计算机</t>
  </si>
  <si>
    <r>
      <rPr>
        <sz val="8"/>
        <color indexed="8"/>
        <rFont val="宋体"/>
        <family val="3"/>
        <charset val="134"/>
      </rPr>
      <t>攀财资教</t>
    </r>
    <r>
      <rPr>
        <sz val="8"/>
        <color indexed="8"/>
        <rFont val="仿宋_GB2312"/>
        <family val="3"/>
        <charset val="134"/>
      </rPr>
      <t>〔</t>
    </r>
    <r>
      <rPr>
        <sz val="8"/>
        <color indexed="8"/>
        <rFont val="宋体"/>
        <family val="3"/>
        <charset val="134"/>
      </rPr>
      <t>2022</t>
    </r>
    <r>
      <rPr>
        <sz val="8"/>
        <color indexed="8"/>
        <rFont val="仿宋_GB2312"/>
        <family val="3"/>
        <charset val="134"/>
      </rPr>
      <t>〕</t>
    </r>
    <r>
      <rPr>
        <sz val="8"/>
        <color indexed="8"/>
        <rFont val="宋体"/>
        <family val="3"/>
        <charset val="134"/>
      </rPr>
      <t>7号</t>
    </r>
  </si>
  <si>
    <t>办公台式计算机</t>
  </si>
  <si>
    <t>攀财资预〔2022〕3号</t>
  </si>
  <si>
    <t>激光打印机</t>
  </si>
  <si>
    <t>校园网络服务器</t>
  </si>
  <si>
    <t>预计2022年教育收费200万元</t>
  </si>
  <si>
    <t>空调柜机定频（5P）</t>
  </si>
  <si>
    <t>空调挂机（大1p)</t>
  </si>
  <si>
    <t>8</t>
  </si>
  <si>
    <t>办公家具</t>
  </si>
  <si>
    <r>
      <rPr>
        <sz val="8"/>
        <color indexed="8"/>
        <rFont val="宋体"/>
        <family val="3"/>
        <charset val="134"/>
      </rPr>
      <t>预计2</t>
    </r>
    <r>
      <rPr>
        <sz val="8"/>
        <color indexed="8"/>
        <rFont val="宋体"/>
        <family val="3"/>
        <charset val="134"/>
      </rPr>
      <t>022年教育收费200万元</t>
    </r>
  </si>
  <si>
    <t>校志编撰服务费</t>
  </si>
  <si>
    <t>1</t>
  </si>
  <si>
    <t>攀财资教〔2022〕7号</t>
  </si>
  <si>
    <t>体训基地建设项目</t>
  </si>
  <si>
    <t>攀财资教〔2022〕9号</t>
  </si>
  <si>
    <t>物流叉车实训中心建设项目</t>
  </si>
  <si>
    <t>江南一教学楼维修改造项目</t>
  </si>
  <si>
    <t>江南二教学楼维修改造项目</t>
  </si>
  <si>
    <t>攀枝花市实验学校</t>
  </si>
  <si>
    <r>
      <rPr>
        <sz val="8"/>
        <rFont val="宋体"/>
        <family val="3"/>
        <charset val="134"/>
      </rPr>
      <t>A3</t>
    </r>
    <r>
      <rPr>
        <sz val="8"/>
        <rFont val="宋体"/>
        <family val="3"/>
        <charset val="134"/>
      </rPr>
      <t>黑白网络打印机</t>
    </r>
  </si>
  <si>
    <r>
      <rPr>
        <sz val="8"/>
        <rFont val="宋体"/>
        <family val="3"/>
        <charset val="134"/>
      </rPr>
      <t>A4</t>
    </r>
    <r>
      <rPr>
        <sz val="8"/>
        <rFont val="宋体"/>
        <family val="3"/>
        <charset val="134"/>
      </rPr>
      <t>彩色激光打印机</t>
    </r>
  </si>
  <si>
    <r>
      <rPr>
        <sz val="8"/>
        <rFont val="宋体"/>
        <family val="3"/>
        <charset val="134"/>
      </rPr>
      <t>A4</t>
    </r>
    <r>
      <rPr>
        <sz val="8"/>
        <rFont val="宋体"/>
        <family val="3"/>
        <charset val="134"/>
      </rPr>
      <t>普通激光打印机</t>
    </r>
  </si>
  <si>
    <t>复印纸</t>
  </si>
  <si>
    <t>速印机</t>
  </si>
  <si>
    <t>台式电脑</t>
  </si>
  <si>
    <r>
      <rPr>
        <sz val="8"/>
        <rFont val="宋体"/>
        <family val="3"/>
        <charset val="134"/>
      </rPr>
      <t>1.5</t>
    </r>
    <r>
      <rPr>
        <sz val="8"/>
        <rFont val="宋体"/>
        <family val="3"/>
        <charset val="134"/>
      </rPr>
      <t>匹空调挂机</t>
    </r>
    <r>
      <rPr>
        <sz val="8"/>
        <rFont val="宋体"/>
        <family val="3"/>
        <charset val="134"/>
      </rPr>
      <t>(</t>
    </r>
    <r>
      <rPr>
        <sz val="8"/>
        <rFont val="宋体"/>
        <family val="3"/>
        <charset val="134"/>
      </rPr>
      <t>定频）</t>
    </r>
  </si>
  <si>
    <r>
      <rPr>
        <sz val="8"/>
        <rFont val="宋体"/>
        <family val="3"/>
        <charset val="134"/>
      </rPr>
      <t>2</t>
    </r>
    <r>
      <rPr>
        <sz val="8"/>
        <rFont val="宋体"/>
        <family val="3"/>
        <charset val="134"/>
      </rPr>
      <t>匹空调挂机</t>
    </r>
    <r>
      <rPr>
        <sz val="8"/>
        <rFont val="宋体"/>
        <family val="3"/>
        <charset val="134"/>
      </rPr>
      <t>(</t>
    </r>
    <r>
      <rPr>
        <sz val="8"/>
        <rFont val="宋体"/>
        <family val="3"/>
        <charset val="134"/>
      </rPr>
      <t>定频）</t>
    </r>
  </si>
  <si>
    <r>
      <rPr>
        <sz val="8"/>
        <rFont val="宋体"/>
        <family val="3"/>
        <charset val="134"/>
      </rPr>
      <t>大</t>
    </r>
    <r>
      <rPr>
        <sz val="8"/>
        <rFont val="宋体"/>
        <family val="3"/>
        <charset val="134"/>
      </rPr>
      <t>3</t>
    </r>
    <r>
      <rPr>
        <sz val="8"/>
        <rFont val="宋体"/>
        <family val="3"/>
        <charset val="134"/>
      </rPr>
      <t>匹空调柜机（定频）</t>
    </r>
  </si>
  <si>
    <t>智慧黑板（教室用）</t>
  </si>
  <si>
    <t>家具一批</t>
  </si>
  <si>
    <t>健康教室建设</t>
  </si>
  <si>
    <t>理、化、生实验室改造（含更换桌椅）</t>
  </si>
  <si>
    <t>智慧数字广播系统</t>
  </si>
  <si>
    <t>攀枝花市特殊教育学校</t>
  </si>
  <si>
    <t>台式计算机</t>
  </si>
  <si>
    <t>用于教学教学一般办公需求</t>
  </si>
  <si>
    <t>A3黑白网络打印机</t>
  </si>
  <si>
    <t>便携式计算机</t>
  </si>
  <si>
    <t>攀枝花开放大学</t>
  </si>
  <si>
    <t>新四楼多功能厅改造修缮工程</t>
  </si>
  <si>
    <r>
      <rPr>
        <sz val="8"/>
        <color indexed="8"/>
        <rFont val="宋体"/>
        <family val="3"/>
        <charset val="134"/>
      </rPr>
      <t>攀财资预</t>
    </r>
    <r>
      <rPr>
        <sz val="8"/>
        <color indexed="8"/>
        <rFont val="仿宋_GB2312"/>
        <family val="3"/>
        <charset val="134"/>
      </rPr>
      <t>〔</t>
    </r>
    <r>
      <rPr>
        <sz val="8"/>
        <color indexed="8"/>
        <rFont val="宋体"/>
        <family val="3"/>
        <charset val="134"/>
      </rPr>
      <t>2022</t>
    </r>
    <r>
      <rPr>
        <sz val="8"/>
        <color indexed="8"/>
        <rFont val="仿宋_GB2312"/>
        <family val="3"/>
        <charset val="134"/>
      </rPr>
      <t>〕</t>
    </r>
    <r>
      <rPr>
        <sz val="8"/>
        <color indexed="8"/>
        <rFont val="宋体"/>
        <family val="3"/>
        <charset val="134"/>
      </rPr>
      <t>3号和2022年教育收费</t>
    </r>
  </si>
  <si>
    <t>其中36万由公用经费筹集，204万使用2022年教育收费筹集，2022年教育收费预计509万元</t>
  </si>
  <si>
    <t>攀枝花市建筑工程学校</t>
  </si>
  <si>
    <t>彩色激光打印机</t>
  </si>
  <si>
    <t>攀财资教（2022）7号</t>
  </si>
  <si>
    <t>黑白自动双面打印机</t>
  </si>
  <si>
    <r>
      <rPr>
        <sz val="8"/>
        <rFont val="宋体"/>
        <family val="3"/>
        <charset val="134"/>
      </rPr>
      <t>柜式空调5</t>
    </r>
    <r>
      <rPr>
        <sz val="8"/>
        <rFont val="宋体"/>
        <family val="3"/>
        <charset val="134"/>
      </rPr>
      <t>p</t>
    </r>
  </si>
  <si>
    <t>柜式空调</t>
  </si>
  <si>
    <r>
      <rPr>
        <sz val="8"/>
        <rFont val="宋体"/>
        <family val="3"/>
        <charset val="134"/>
      </rPr>
      <t>挂式空调1</t>
    </r>
    <r>
      <rPr>
        <sz val="8"/>
        <rFont val="宋体"/>
        <family val="3"/>
        <charset val="134"/>
      </rPr>
      <t>.5变频</t>
    </r>
  </si>
  <si>
    <t>碎纸机</t>
  </si>
  <si>
    <t>单反相机</t>
  </si>
  <si>
    <t>数码摄录机</t>
  </si>
  <si>
    <t>打孔机</t>
  </si>
  <si>
    <t>办公桌</t>
  </si>
  <si>
    <t>办公椅</t>
  </si>
  <si>
    <t>3人沙发、茶几</t>
  </si>
  <si>
    <t>五节文件柜</t>
  </si>
  <si>
    <t>新建室内篮球场设施设备</t>
  </si>
  <si>
    <t>心理体验中心升级改造（含装修、设备）</t>
  </si>
  <si>
    <t>零星维修改造</t>
  </si>
  <si>
    <t>广告制作及安装</t>
  </si>
  <si>
    <t>印刷品</t>
  </si>
  <si>
    <t>智慧校园平台IaaS云服务</t>
  </si>
  <si>
    <t>云多媒体一体机</t>
  </si>
  <si>
    <t>攀财资教（2022）9号</t>
  </si>
  <si>
    <t>第2宿舍水电改造</t>
  </si>
  <si>
    <t>校史陈列馆搬迁改造</t>
  </si>
  <si>
    <t>校园文化建设</t>
  </si>
  <si>
    <t>工程检测实训中心仪器采购</t>
  </si>
  <si>
    <t>财经信息实训基地改造升级</t>
  </si>
  <si>
    <t>校企合作开发建设专业精品课程</t>
  </si>
  <si>
    <t>攀枝花市电化教育（技术装备）中心</t>
  </si>
  <si>
    <t>攀枝花市学校后勤保障服务中心</t>
  </si>
  <si>
    <t>印刷品（学生作业本）</t>
  </si>
  <si>
    <t>不预留</t>
  </si>
  <si>
    <t>攀枝花市教育考试院</t>
  </si>
  <si>
    <t>空调设备(挂机变频)</t>
  </si>
  <si>
    <t xml:space="preserve"> 攀财资预〔2022〕3号</t>
  </si>
  <si>
    <t>电视机</t>
  </si>
  <si>
    <t>攀枝花市实验幼儿园</t>
  </si>
  <si>
    <t xml:space="preserve">2022年教育收费，预计收费5084100元。电脑为教学使用，国产化系统不适配教学软件。
</t>
  </si>
  <si>
    <t>柜式空调大3p变频</t>
  </si>
  <si>
    <t>2022年教育收费，预计收费5084100元</t>
  </si>
  <si>
    <t>多功能一体机</t>
  </si>
  <si>
    <t>便携式电脑</t>
  </si>
  <si>
    <t>室内外卫生保洁和绿化服务</t>
  </si>
  <si>
    <t>是</t>
  </si>
  <si>
    <t>科技城园区12个班级定制教学设施设备</t>
  </si>
  <si>
    <t>攀财资教〔2022〕17号</t>
  </si>
  <si>
    <t xml:space="preserve"> </t>
  </si>
  <si>
    <t>云教录播教室及多媒体设施设备采购</t>
  </si>
  <si>
    <t>科技城园区楼面功能室建设</t>
  </si>
  <si>
    <t>定制户外体育游戏材料</t>
  </si>
  <si>
    <t>攀枝花市第七高级中学校</t>
  </si>
  <si>
    <t>试卷高速扫描仪</t>
  </si>
  <si>
    <t>1.5匹变频挂机空调</t>
  </si>
  <si>
    <t>教学用笔记本电脑</t>
  </si>
  <si>
    <t>不间断电源（UPS)</t>
  </si>
  <si>
    <t>物业管理（保洁、花卉种植、绿化管理）</t>
  </si>
  <si>
    <t>攀枝花市体育中学</t>
  </si>
  <si>
    <t>攀枝花市体育场馆中心</t>
  </si>
  <si>
    <t>场馆信息化设备</t>
  </si>
  <si>
    <r>
      <rPr>
        <sz val="8"/>
        <rFont val="宋体"/>
        <family val="3"/>
        <charset val="134"/>
      </rPr>
      <t>攀财资教</t>
    </r>
    <r>
      <rPr>
        <sz val="8"/>
        <rFont val="仿宋_GB2312"/>
        <family val="3"/>
        <charset val="134"/>
      </rPr>
      <t>〔</t>
    </r>
    <r>
      <rPr>
        <sz val="8"/>
        <rFont val="宋体"/>
        <family val="3"/>
        <charset val="134"/>
      </rPr>
      <t>2021</t>
    </r>
    <r>
      <rPr>
        <sz val="8"/>
        <rFont val="仿宋_GB2312"/>
        <family val="3"/>
        <charset val="134"/>
      </rPr>
      <t>〕</t>
    </r>
    <r>
      <rPr>
        <sz val="8"/>
        <rFont val="宋体"/>
        <family val="3"/>
        <charset val="134"/>
      </rPr>
      <t>7号</t>
    </r>
  </si>
  <si>
    <t>攀枝花市教育科学研究所</t>
  </si>
  <si>
    <t>命题专用电脑</t>
  </si>
  <si>
    <t>专用打印机</t>
  </si>
  <si>
    <t>科教与文化科</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</si>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</sst>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00_ "/>
    <numFmt numFmtId="177" formatCode="#,##0_ "/>
    <numFmt numFmtId="178" formatCode="#,##0.00_);[Red]\(#,##0.00\)"/>
  </numFmts>
  <fonts count="29">
    <font>
      <sz val="11"/>
      <color theme="1"/>
      <name val="宋体"/>
      <family val="2"/>
      <scheme val="minor"/>
    </font>
    <font>
      <sz val="11"/>
      <color theme="1"/>
      <name val="宋体"/>
      <family val="2"/>
      <scheme val="minor"/>
    </font>
    <font>
      <b/>
      <sz val="22"/>
      <name val="黑体"/>
      <family val="3"/>
      <charset val="134"/>
    </font>
    <font>
      <sz val="9"/>
      <name val="宋体"/>
      <family val="3"/>
      <charset val="134"/>
      <scheme val="minor"/>
    </font>
    <font>
      <sz val="8"/>
      <name val="宋体"/>
      <family val="3"/>
      <charset val="134"/>
    </font>
    <font>
      <sz val="11"/>
      <color theme="1"/>
      <name val="宋体"/>
      <family val="3"/>
      <charset val="134"/>
      <scheme val="minor"/>
    </font>
    <font>
      <b/>
      <sz val="12"/>
      <name val="宋体"/>
      <family val="3"/>
      <charset val="134"/>
    </font>
    <font>
      <sz val="8"/>
      <color indexed="8"/>
      <name val="宋体"/>
      <family val="3"/>
      <charset val="134"/>
      <scheme val="minor"/>
    </font>
    <font>
      <sz val="8"/>
      <color theme="1"/>
      <name val="宋体"/>
      <family val="3"/>
      <charset val="134"/>
    </font>
    <font>
      <sz val="8"/>
      <color indexed="8"/>
      <name val="宋体"/>
      <family val="3"/>
      <charset val="134"/>
    </font>
    <font>
      <sz val="12"/>
      <color indexed="8"/>
      <name val="宋体"/>
      <family val="3"/>
      <charset val="134"/>
    </font>
    <font>
      <sz val="10"/>
      <color indexed="8"/>
      <name val="宋体"/>
      <family val="3"/>
      <charset val="134"/>
    </font>
    <font>
      <b/>
      <sz val="8"/>
      <name val="宋体"/>
      <family val="3"/>
      <charset val="134"/>
      <scheme val="minor"/>
    </font>
    <font>
      <b/>
      <sz val="8"/>
      <name val="宋体"/>
      <family val="3"/>
      <charset val="134"/>
    </font>
    <font>
      <b/>
      <sz val="10"/>
      <name val="宋体"/>
      <family val="3"/>
      <charset val="134"/>
    </font>
    <font>
      <sz val="8"/>
      <name val="宋体"/>
      <family val="3"/>
      <charset val="134"/>
      <scheme val="minor"/>
    </font>
    <font>
      <sz val="10"/>
      <name val="宋体"/>
      <family val="3"/>
      <charset val="134"/>
    </font>
    <font>
      <sz val="8"/>
      <color theme="1"/>
      <name val="宋体"/>
      <family val="3"/>
      <charset val="134"/>
      <scheme val="minor"/>
    </font>
    <font>
      <sz val="8"/>
      <color rgb="FF000000"/>
      <name val="宋体"/>
      <family val="3"/>
      <charset val="134"/>
    </font>
    <font>
      <sz val="8"/>
      <color indexed="8"/>
      <name val="仿宋_GB2312"/>
      <family val="3"/>
      <charset val="134"/>
    </font>
    <font>
      <sz val="10"/>
      <color indexed="8"/>
      <name val="SimSun"/>
      <charset val="134"/>
    </font>
    <font>
      <b/>
      <sz val="8"/>
      <color rgb="FF000000"/>
      <name val="宋体"/>
      <family val="3"/>
      <charset val="134"/>
    </font>
    <font>
      <sz val="10"/>
      <color rgb="FF000000"/>
      <name val="宋体"/>
      <family val="3"/>
      <charset val="134"/>
    </font>
    <font>
      <sz val="9"/>
      <name val="宋体"/>
      <family val="3"/>
      <charset val="134"/>
    </font>
    <font>
      <sz val="12"/>
      <name val="宋体"/>
      <family val="3"/>
      <charset val="134"/>
    </font>
    <font>
      <b/>
      <sz val="8"/>
      <color indexed="8"/>
      <name val="宋体"/>
      <family val="3"/>
      <charset val="134"/>
      <scheme val="minor"/>
    </font>
    <font>
      <b/>
      <sz val="8"/>
      <color indexed="8"/>
      <name val="宋体"/>
      <family val="3"/>
      <charset val="134"/>
    </font>
    <font>
      <sz val="8"/>
      <color indexed="8"/>
      <name val="Times New Roman"/>
      <family val="1"/>
    </font>
    <font>
      <sz val="8"/>
      <name val="仿宋_GB2312"/>
      <family val="3"/>
      <charset val="134"/>
    </font>
  </fonts>
  <fills count="5">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3"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alignment vertical="center"/>
    </xf>
    <xf numFmtId="0" fontId="5" fillId="0" borderId="0">
      <alignment vertical="center"/>
    </xf>
    <xf numFmtId="0" fontId="23" fillId="0" borderId="0"/>
    <xf numFmtId="43" fontId="5" fillId="0" borderId="0" applyFont="0" applyFill="0" applyBorder="0" applyAlignment="0" applyProtection="0">
      <alignment vertical="center"/>
    </xf>
    <xf numFmtId="0" fontId="24" fillId="0" borderId="0"/>
  </cellStyleXfs>
  <cellXfs count="166">
    <xf numFmtId="0" fontId="0" fillId="0" borderId="0" xfId="0"/>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right" vertical="center" wrapText="1"/>
    </xf>
    <xf numFmtId="176" fontId="4" fillId="2" borderId="1" xfId="0" applyNumberFormat="1" applyFont="1" applyFill="1" applyBorder="1" applyAlignment="1">
      <alignment horizontal="right" vertical="center" wrapText="1"/>
    </xf>
    <xf numFmtId="176"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right" vertical="center" wrapText="1"/>
    </xf>
    <xf numFmtId="43" fontId="4" fillId="0" borderId="1" xfId="1" applyFont="1" applyFill="1" applyBorder="1" applyAlignment="1">
      <alignment horizontal="center" vertical="center" wrapText="1"/>
    </xf>
    <xf numFmtId="43" fontId="6" fillId="0" borderId="2" xfId="1" applyFont="1" applyFill="1" applyBorder="1" applyAlignment="1">
      <alignment horizontal="center" vertical="center" wrapText="1"/>
    </xf>
    <xf numFmtId="0" fontId="6" fillId="0" borderId="0" xfId="0"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7" fillId="2" borderId="2" xfId="0" applyFont="1" applyFill="1" applyBorder="1" applyAlignment="1" applyProtection="1">
      <alignment horizontal="center" vertical="center" wrapText="1"/>
    </xf>
    <xf numFmtId="176" fontId="7" fillId="2" borderId="2" xfId="0" applyNumberFormat="1" applyFont="1" applyFill="1" applyBorder="1" applyAlignment="1" applyProtection="1">
      <alignment horizontal="right" vertical="center" wrapText="1"/>
    </xf>
    <xf numFmtId="177" fontId="7" fillId="2" borderId="2" xfId="0" applyNumberFormat="1" applyFont="1" applyFill="1" applyBorder="1" applyAlignment="1" applyProtection="1">
      <alignment horizontal="center" vertical="center"/>
    </xf>
    <xf numFmtId="176" fontId="7" fillId="2" borderId="2" xfId="0" applyNumberFormat="1" applyFont="1" applyFill="1" applyBorder="1" applyAlignment="1" applyProtection="1">
      <alignment horizontal="right" vertical="center"/>
    </xf>
    <xf numFmtId="176" fontId="9" fillId="2" borderId="2" xfId="0" applyNumberFormat="1" applyFont="1" applyFill="1" applyBorder="1" applyAlignment="1" applyProtection="1">
      <alignment horizontal="right" vertical="center"/>
    </xf>
    <xf numFmtId="0" fontId="9" fillId="2" borderId="2" xfId="0" applyFont="1" applyFill="1" applyBorder="1" applyAlignment="1" applyProtection="1">
      <alignment horizontal="center" vertical="center" wrapText="1"/>
    </xf>
    <xf numFmtId="9" fontId="9" fillId="2" borderId="2" xfId="0" applyNumberFormat="1" applyFont="1" applyFill="1" applyBorder="1" applyAlignment="1" applyProtection="1">
      <alignment horizontal="center" vertical="center" wrapText="1"/>
    </xf>
    <xf numFmtId="176" fontId="9" fillId="2" borderId="3" xfId="0" applyNumberFormat="1" applyFont="1" applyFill="1" applyBorder="1" applyAlignment="1" applyProtection="1">
      <alignment horizontal="right" vertical="center" wrapText="1"/>
    </xf>
    <xf numFmtId="0" fontId="10" fillId="2"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176" fontId="7" fillId="0" borderId="2" xfId="0" applyNumberFormat="1" applyFont="1" applyFill="1" applyBorder="1" applyAlignment="1" applyProtection="1">
      <alignment horizontal="right" vertical="center" wrapText="1"/>
    </xf>
    <xf numFmtId="177" fontId="7" fillId="0" borderId="2"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right" vertical="center"/>
    </xf>
    <xf numFmtId="176" fontId="7" fillId="0" borderId="2" xfId="0" applyNumberFormat="1" applyFont="1" applyFill="1" applyBorder="1" applyAlignment="1" applyProtection="1">
      <alignment horizontal="right" vertical="center"/>
    </xf>
    <xf numFmtId="176" fontId="9" fillId="0" borderId="2" xfId="0" applyNumberFormat="1" applyFont="1" applyFill="1" applyBorder="1" applyAlignment="1" applyProtection="1">
      <alignment horizontal="right" vertical="center"/>
    </xf>
    <xf numFmtId="0" fontId="9" fillId="0" borderId="2" xfId="0" applyFont="1" applyFill="1" applyBorder="1" applyAlignment="1" applyProtection="1">
      <alignment horizontal="center" vertical="center" wrapText="1"/>
    </xf>
    <xf numFmtId="9" fontId="9" fillId="0" borderId="2" xfId="0" applyNumberFormat="1" applyFont="1" applyFill="1" applyBorder="1" applyAlignment="1" applyProtection="1">
      <alignment horizontal="center" vertical="center" wrapText="1"/>
    </xf>
    <xf numFmtId="176" fontId="9" fillId="0" borderId="3" xfId="0" applyNumberFormat="1" applyFont="1" applyFill="1" applyBorder="1" applyAlignment="1" applyProtection="1">
      <alignment horizontal="right" vertical="center" wrapText="1"/>
    </xf>
    <xf numFmtId="0" fontId="9" fillId="0" borderId="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176" fontId="9" fillId="0" borderId="2" xfId="0" applyNumberFormat="1" applyFont="1" applyFill="1" applyBorder="1" applyAlignment="1" applyProtection="1">
      <alignment horizontal="right" vertical="center" wrapText="1"/>
    </xf>
    <xf numFmtId="0" fontId="9" fillId="0" borderId="2" xfId="0"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2" fillId="3" borderId="2" xfId="0" applyFont="1" applyFill="1" applyBorder="1" applyAlignment="1">
      <alignment horizontal="center" vertical="center" wrapText="1"/>
    </xf>
    <xf numFmtId="176" fontId="12" fillId="3" borderId="2" xfId="0" applyNumberFormat="1" applyFont="1" applyFill="1" applyBorder="1" applyAlignment="1">
      <alignment horizontal="right" vertical="center" wrapText="1"/>
    </xf>
    <xf numFmtId="0" fontId="13" fillId="3" borderId="2" xfId="0" applyFont="1" applyFill="1" applyBorder="1" applyAlignment="1">
      <alignment horizontal="center" vertical="center" wrapText="1"/>
    </xf>
    <xf numFmtId="176" fontId="13" fillId="3" borderId="3" xfId="0" applyNumberFormat="1" applyFont="1" applyFill="1" applyBorder="1" applyAlignment="1">
      <alignment horizontal="right" vertical="center" wrapText="1"/>
    </xf>
    <xf numFmtId="0" fontId="13" fillId="3" borderId="2"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176" fontId="15" fillId="0" borderId="2" xfId="0" applyNumberFormat="1" applyFont="1" applyFill="1" applyBorder="1" applyAlignment="1" applyProtection="1">
      <alignment horizontal="right" vertical="center"/>
    </xf>
    <xf numFmtId="176" fontId="15" fillId="0" borderId="5" xfId="0" applyNumberFormat="1" applyFont="1" applyFill="1" applyBorder="1" applyAlignment="1" applyProtection="1">
      <alignment horizontal="right" vertical="center"/>
    </xf>
    <xf numFmtId="0" fontId="9" fillId="0" borderId="4" xfId="0" applyFont="1" applyFill="1" applyBorder="1" applyAlignment="1" applyProtection="1">
      <alignment horizontal="center" vertical="center"/>
    </xf>
    <xf numFmtId="0" fontId="9" fillId="0" borderId="2" xfId="0" applyFont="1" applyFill="1" applyBorder="1" applyAlignment="1" applyProtection="1">
      <alignment horizontal="left" vertical="center"/>
    </xf>
    <xf numFmtId="0" fontId="7" fillId="0" borderId="4" xfId="0" applyFont="1" applyFill="1" applyBorder="1" applyAlignment="1" applyProtection="1">
      <alignment horizontal="center" vertical="center" wrapText="1"/>
    </xf>
    <xf numFmtId="0" fontId="9" fillId="0" borderId="2" xfId="0" applyFont="1" applyFill="1" applyBorder="1" applyAlignment="1" applyProtection="1">
      <alignment horizontal="right" vertical="center"/>
    </xf>
    <xf numFmtId="0" fontId="9" fillId="0" borderId="4" xfId="0" applyFont="1" applyFill="1" applyBorder="1" applyAlignment="1" applyProtection="1">
      <alignment horizontal="center" vertical="center" wrapText="1"/>
    </xf>
    <xf numFmtId="176" fontId="15" fillId="0" borderId="4" xfId="0" applyNumberFormat="1" applyFont="1" applyFill="1" applyBorder="1" applyAlignment="1" applyProtection="1">
      <alignment horizontal="right" vertical="center"/>
    </xf>
    <xf numFmtId="177" fontId="7" fillId="0" borderId="4" xfId="0" applyNumberFormat="1" applyFont="1" applyFill="1" applyBorder="1" applyAlignment="1" applyProtection="1">
      <alignment horizontal="center" vertical="center"/>
    </xf>
    <xf numFmtId="176" fontId="15" fillId="0" borderId="6" xfId="0" applyNumberFormat="1" applyFont="1" applyFill="1" applyBorder="1" applyAlignment="1" applyProtection="1">
      <alignment horizontal="right" vertical="center"/>
    </xf>
    <xf numFmtId="176" fontId="9" fillId="0" borderId="4" xfId="0" applyNumberFormat="1" applyFont="1" applyFill="1" applyBorder="1" applyAlignment="1" applyProtection="1">
      <alignment horizontal="right" vertical="center"/>
    </xf>
    <xf numFmtId="176" fontId="9" fillId="0" borderId="7" xfId="0" applyNumberFormat="1"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xf>
    <xf numFmtId="177" fontId="7" fillId="0" borderId="2" xfId="0" applyNumberFormat="1" applyFont="1" applyFill="1" applyBorder="1" applyAlignment="1" applyProtection="1">
      <alignment horizontal="center" vertical="center" wrapText="1"/>
    </xf>
    <xf numFmtId="9" fontId="8"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176" fontId="4" fillId="0" borderId="3" xfId="0" applyNumberFormat="1" applyFont="1" applyFill="1" applyBorder="1" applyAlignment="1" applyProtection="1">
      <alignment horizontal="right" vertical="center" wrapText="1"/>
    </xf>
    <xf numFmtId="49" fontId="4" fillId="0" borderId="2" xfId="0" applyNumberFormat="1" applyFont="1" applyFill="1" applyBorder="1" applyAlignment="1" applyProtection="1">
      <alignment horizontal="left" vertical="center" wrapText="1"/>
    </xf>
    <xf numFmtId="0" fontId="16"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5" fillId="2" borderId="2" xfId="0" applyFont="1" applyFill="1" applyBorder="1" applyAlignment="1" applyProtection="1">
      <alignment horizontal="center" vertical="center" wrapText="1"/>
    </xf>
    <xf numFmtId="176" fontId="12" fillId="0" borderId="2" xfId="0" applyNumberFormat="1" applyFont="1" applyFill="1" applyBorder="1" applyAlignment="1" applyProtection="1">
      <alignment horizontal="right" vertical="center"/>
    </xf>
    <xf numFmtId="0" fontId="17" fillId="0" borderId="2" xfId="0" applyFont="1" applyFill="1" applyBorder="1" applyAlignment="1" applyProtection="1">
      <alignment horizontal="center" vertical="center" wrapText="1"/>
    </xf>
    <xf numFmtId="176" fontId="17" fillId="0" borderId="2" xfId="0" applyNumberFormat="1" applyFont="1" applyFill="1" applyBorder="1" applyAlignment="1" applyProtection="1">
      <alignment horizontal="right" vertical="center" wrapText="1"/>
    </xf>
    <xf numFmtId="177" fontId="17" fillId="0" borderId="2" xfId="0" applyNumberFormat="1" applyFont="1" applyFill="1" applyBorder="1" applyAlignment="1" applyProtection="1">
      <alignment horizontal="center" vertical="center" wrapText="1"/>
    </xf>
    <xf numFmtId="43" fontId="18" fillId="2" borderId="2" xfId="0" applyNumberFormat="1" applyFont="1" applyFill="1" applyBorder="1" applyAlignment="1" applyProtection="1">
      <alignment horizontal="center" vertical="center" wrapText="1"/>
    </xf>
    <xf numFmtId="176" fontId="8" fillId="0" borderId="2" xfId="0" applyNumberFormat="1" applyFont="1" applyFill="1" applyBorder="1" applyAlignment="1" applyProtection="1">
      <alignment horizontal="right" vertical="center" wrapText="1"/>
    </xf>
    <xf numFmtId="0" fontId="8" fillId="0" borderId="2" xfId="0" applyFont="1" applyFill="1" applyBorder="1" applyAlignment="1" applyProtection="1">
      <alignment horizontal="center" vertical="center" wrapText="1"/>
    </xf>
    <xf numFmtId="176" fontId="8" fillId="0" borderId="3" xfId="0" applyNumberFormat="1" applyFont="1" applyFill="1" applyBorder="1" applyAlignment="1" applyProtection="1">
      <alignment horizontal="right" vertical="center" wrapText="1"/>
    </xf>
    <xf numFmtId="0" fontId="8" fillId="0" borderId="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176" fontId="18" fillId="0" borderId="2" xfId="0" applyNumberFormat="1" applyFont="1" applyFill="1" applyBorder="1" applyAlignment="1" applyProtection="1">
      <alignment horizontal="right" vertical="center" wrapText="1"/>
    </xf>
    <xf numFmtId="43" fontId="18" fillId="0" borderId="4" xfId="0" applyNumberFormat="1" applyFont="1" applyFill="1" applyBorder="1" applyAlignment="1" applyProtection="1">
      <alignment horizontal="center" vertical="center" wrapText="1"/>
    </xf>
    <xf numFmtId="10" fontId="18" fillId="0" borderId="4"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left" vertical="center" wrapText="1"/>
    </xf>
    <xf numFmtId="0" fontId="20"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43" fontId="18" fillId="0" borderId="2" xfId="0"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2" xfId="2" applyFont="1" applyFill="1" applyBorder="1" applyAlignment="1">
      <alignment horizontal="center" vertical="center" wrapText="1"/>
    </xf>
    <xf numFmtId="176" fontId="15" fillId="0" borderId="2" xfId="3" applyNumberFormat="1" applyFont="1" applyFill="1" applyBorder="1" applyAlignment="1">
      <alignment horizontal="right"/>
    </xf>
    <xf numFmtId="177" fontId="15" fillId="0" borderId="2" xfId="3" applyNumberFormat="1" applyFont="1" applyFill="1" applyBorder="1" applyAlignment="1">
      <alignment horizontal="center"/>
    </xf>
    <xf numFmtId="176" fontId="4" fillId="0" borderId="8" xfId="0"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wrapText="1"/>
    </xf>
    <xf numFmtId="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left" vertical="center"/>
    </xf>
    <xf numFmtId="0" fontId="15" fillId="0" borderId="2" xfId="3" applyFont="1" applyFill="1" applyBorder="1" applyAlignment="1">
      <alignment horizontal="center" vertical="center" wrapText="1"/>
    </xf>
    <xf numFmtId="0" fontId="24" fillId="0" borderId="0" xfId="0" applyFont="1" applyFill="1" applyBorder="1" applyAlignment="1" applyProtection="1">
      <alignment horizontal="center" vertical="center"/>
    </xf>
    <xf numFmtId="49" fontId="15" fillId="0" borderId="2" xfId="3" applyNumberFormat="1" applyFont="1" applyFill="1" applyBorder="1" applyAlignment="1">
      <alignment horizontal="center" vertical="center" wrapText="1"/>
    </xf>
    <xf numFmtId="176" fontId="15" fillId="0" borderId="2" xfId="0" applyNumberFormat="1" applyFont="1" applyFill="1" applyBorder="1" applyAlignment="1" applyProtection="1">
      <alignment horizontal="right" vertical="center" wrapText="1"/>
    </xf>
    <xf numFmtId="177" fontId="15" fillId="0" borderId="2" xfId="0" applyNumberFormat="1" applyFont="1" applyFill="1" applyBorder="1" applyAlignment="1" applyProtection="1">
      <alignment horizontal="center" vertical="center" wrapText="1"/>
    </xf>
    <xf numFmtId="176" fontId="15" fillId="0" borderId="2" xfId="4" applyNumberFormat="1" applyFont="1" applyFill="1" applyBorder="1" applyAlignment="1">
      <alignment horizontal="right" vertical="center" wrapText="1"/>
    </xf>
    <xf numFmtId="0" fontId="15" fillId="2" borderId="2" xfId="2" applyFont="1" applyFill="1" applyBorder="1" applyAlignment="1">
      <alignment horizontal="center" vertical="center" wrapText="1"/>
    </xf>
    <xf numFmtId="0" fontId="7" fillId="0" borderId="2" xfId="0" applyFont="1" applyFill="1" applyBorder="1" applyAlignment="1" applyProtection="1">
      <alignment horizontal="center" vertical="center"/>
    </xf>
    <xf numFmtId="43" fontId="9" fillId="0" borderId="2" xfId="0" applyNumberFormat="1" applyFont="1" applyFill="1" applyBorder="1" applyAlignment="1" applyProtection="1">
      <alignment horizontal="center" vertical="center"/>
    </xf>
    <xf numFmtId="176" fontId="25" fillId="0" borderId="2" xfId="0" applyNumberFormat="1" applyFont="1" applyFill="1" applyBorder="1" applyAlignment="1" applyProtection="1">
      <alignment horizontal="right" vertical="center"/>
    </xf>
    <xf numFmtId="176" fontId="26" fillId="0" borderId="2" xfId="0" applyNumberFormat="1" applyFont="1" applyFill="1" applyBorder="1" applyAlignment="1" applyProtection="1">
      <alignment horizontal="right" vertical="center"/>
    </xf>
    <xf numFmtId="0" fontId="18" fillId="2" borderId="2"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9" fontId="4" fillId="0" borderId="4" xfId="0"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9" fontId="27" fillId="0" borderId="2" xfId="0" applyNumberFormat="1" applyFont="1" applyFill="1" applyBorder="1" applyAlignment="1" applyProtection="1">
      <alignment horizontal="center" vertical="center" wrapText="1"/>
    </xf>
    <xf numFmtId="176" fontId="27" fillId="0" borderId="2" xfId="0" applyNumberFormat="1" applyFont="1" applyFill="1" applyBorder="1" applyAlignment="1" applyProtection="1">
      <alignment horizontal="left" vertical="center" wrapText="1"/>
    </xf>
    <xf numFmtId="177" fontId="7" fillId="0" borderId="2" xfId="0" applyNumberFormat="1" applyFont="1" applyFill="1" applyBorder="1" applyAlignment="1" applyProtection="1">
      <alignment horizontal="center" vertical="center" shrinkToFit="1"/>
    </xf>
    <xf numFmtId="176" fontId="7" fillId="0" borderId="2" xfId="0" applyNumberFormat="1" applyFont="1" applyFill="1" applyBorder="1" applyAlignment="1" applyProtection="1">
      <alignment horizontal="right" vertical="center" shrinkToFit="1"/>
    </xf>
    <xf numFmtId="178" fontId="4" fillId="2" borderId="2" xfId="0" applyNumberFormat="1" applyFont="1" applyFill="1" applyBorder="1" applyAlignment="1" applyProtection="1">
      <alignment horizontal="center" vertical="center" wrapText="1" shrinkToFit="1"/>
    </xf>
    <xf numFmtId="0" fontId="4" fillId="0" borderId="2" xfId="0" applyFont="1" applyFill="1" applyBorder="1" applyAlignment="1" applyProtection="1">
      <alignment horizontal="right" vertical="center"/>
    </xf>
    <xf numFmtId="0" fontId="9" fillId="0" borderId="2" xfId="0" applyFont="1" applyFill="1" applyBorder="1" applyAlignment="1" applyProtection="1">
      <alignment horizontal="center" vertical="center" shrinkToFit="1"/>
    </xf>
    <xf numFmtId="0" fontId="9" fillId="0" borderId="2" xfId="0" applyFont="1" applyFill="1" applyBorder="1" applyAlignment="1" applyProtection="1">
      <alignment horizontal="left" vertical="center" shrinkToFit="1"/>
    </xf>
    <xf numFmtId="0" fontId="4" fillId="2"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15" fillId="0" borderId="2" xfId="5" applyFont="1" applyFill="1" applyBorder="1" applyAlignment="1">
      <alignment horizontal="center" vertical="center"/>
    </xf>
    <xf numFmtId="0" fontId="15" fillId="0" borderId="2" xfId="5" applyFont="1" applyFill="1" applyBorder="1" applyAlignment="1">
      <alignment horizontal="center" vertical="center" wrapText="1"/>
    </xf>
    <xf numFmtId="176" fontId="15" fillId="0" borderId="2" xfId="2" applyNumberFormat="1" applyFont="1" applyFill="1" applyBorder="1" applyAlignment="1">
      <alignment horizontal="right" vertical="center"/>
    </xf>
    <xf numFmtId="177" fontId="15" fillId="0" borderId="2" xfId="2" applyNumberFormat="1" applyFont="1" applyFill="1" applyBorder="1" applyAlignment="1">
      <alignment vertical="center"/>
    </xf>
    <xf numFmtId="176" fontId="15" fillId="2" borderId="2" xfId="2" applyNumberFormat="1" applyFont="1" applyFill="1" applyBorder="1" applyAlignment="1">
      <alignment horizontal="right" vertical="center"/>
    </xf>
    <xf numFmtId="176" fontId="4" fillId="0" borderId="3" xfId="5" applyNumberFormat="1" applyFont="1" applyFill="1" applyBorder="1" applyAlignment="1">
      <alignment horizontal="righ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176" fontId="15" fillId="0" borderId="0" xfId="0" applyNumberFormat="1" applyFont="1" applyFill="1" applyBorder="1" applyAlignment="1" applyProtection="1">
      <alignment horizontal="right" vertical="center"/>
    </xf>
    <xf numFmtId="0" fontId="4" fillId="2" borderId="2" xfId="0" applyFont="1" applyFill="1" applyBorder="1" applyAlignment="1">
      <alignment horizontal="center" vertical="center" wrapText="1"/>
    </xf>
    <xf numFmtId="176" fontId="4" fillId="0" borderId="2" xfId="0" applyNumberFormat="1" applyFont="1" applyFill="1" applyBorder="1" applyAlignment="1">
      <alignment horizontal="righ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right" vertical="center" wrapText="1"/>
    </xf>
    <xf numFmtId="0" fontId="4" fillId="0" borderId="2" xfId="0" applyFont="1" applyFill="1" applyBorder="1" applyAlignment="1">
      <alignment horizontal="left" vertical="center"/>
    </xf>
    <xf numFmtId="0" fontId="9" fillId="2" borderId="2" xfId="0" applyFont="1" applyFill="1" applyBorder="1" applyAlignment="1" applyProtection="1">
      <alignment horizontal="left" vertical="center" wrapText="1"/>
    </xf>
    <xf numFmtId="0" fontId="12" fillId="4" borderId="2" xfId="0" applyFont="1" applyFill="1" applyBorder="1" applyAlignment="1">
      <alignment horizontal="center" vertical="center" wrapText="1"/>
    </xf>
    <xf numFmtId="176" fontId="12" fillId="4" borderId="2" xfId="0" applyNumberFormat="1" applyFont="1" applyFill="1" applyBorder="1" applyAlignment="1">
      <alignment horizontal="right" vertical="center" wrapText="1"/>
    </xf>
    <xf numFmtId="0" fontId="13" fillId="4" borderId="2" xfId="0" applyFont="1" applyFill="1" applyBorder="1" applyAlignment="1">
      <alignment horizontal="center" vertical="center" wrapText="1"/>
    </xf>
    <xf numFmtId="176" fontId="13" fillId="4" borderId="3" xfId="0" applyNumberFormat="1" applyFont="1" applyFill="1" applyBorder="1" applyAlignment="1">
      <alignment horizontal="right" vertical="center" wrapText="1"/>
    </xf>
    <xf numFmtId="0" fontId="13" fillId="4" borderId="2" xfId="0" applyFont="1" applyFill="1" applyBorder="1" applyAlignment="1">
      <alignment horizontal="left" vertical="center" wrapText="1"/>
    </xf>
    <xf numFmtId="43" fontId="8" fillId="2" borderId="2" xfId="4" applyNumberFormat="1" applyFont="1" applyFill="1" applyBorder="1" applyAlignment="1">
      <alignment horizontal="center" vertical="center" wrapText="1"/>
    </xf>
    <xf numFmtId="176" fontId="12" fillId="3" borderId="2" xfId="4" applyNumberFormat="1" applyFont="1" applyFill="1" applyBorder="1" applyAlignment="1">
      <alignment horizontal="right" vertical="center" wrapText="1"/>
    </xf>
    <xf numFmtId="43" fontId="13" fillId="3" borderId="2" xfId="4" applyFont="1" applyFill="1" applyBorder="1" applyAlignment="1">
      <alignment horizontal="center" vertical="center" wrapText="1"/>
    </xf>
    <xf numFmtId="43" fontId="13" fillId="3" borderId="2" xfId="4" applyFont="1" applyFill="1" applyBorder="1" applyAlignment="1">
      <alignment horizontal="right" vertical="center" wrapText="1"/>
    </xf>
    <xf numFmtId="43" fontId="8" fillId="2" borderId="4" xfId="4" applyNumberFormat="1" applyFont="1" applyFill="1" applyBorder="1" applyAlignment="1">
      <alignment horizontal="center" vertical="center" wrapText="1"/>
    </xf>
    <xf numFmtId="176" fontId="15" fillId="0" borderId="2" xfId="4" applyNumberFormat="1" applyFont="1" applyFill="1" applyBorder="1" applyAlignment="1">
      <alignment horizontal="right" vertical="center"/>
    </xf>
    <xf numFmtId="43" fontId="8" fillId="2" borderId="2" xfId="4" applyNumberFormat="1" applyFont="1" applyFill="1" applyBorder="1" applyAlignment="1">
      <alignment vertical="center" wrapText="1"/>
    </xf>
    <xf numFmtId="176" fontId="12" fillId="0" borderId="2" xfId="4" applyNumberFormat="1" applyFont="1" applyFill="1" applyBorder="1" applyAlignment="1">
      <alignment horizontal="right" vertical="center"/>
    </xf>
    <xf numFmtId="176" fontId="13" fillId="0" borderId="2" xfId="4" applyNumberFormat="1" applyFont="1" applyFill="1" applyBorder="1" applyAlignment="1">
      <alignment horizontal="right" vertical="center"/>
    </xf>
    <xf numFmtId="176" fontId="17" fillId="0" borderId="2" xfId="4" applyNumberFormat="1" applyFont="1" applyFill="1" applyBorder="1" applyAlignment="1">
      <alignment horizontal="right" vertical="center" wrapText="1"/>
    </xf>
    <xf numFmtId="176" fontId="21" fillId="0" borderId="2" xfId="4" applyNumberFormat="1" applyFont="1" applyFill="1" applyBorder="1" applyAlignment="1">
      <alignment horizontal="right" vertical="center" wrapText="1"/>
    </xf>
    <xf numFmtId="43" fontId="21" fillId="0" borderId="4" xfId="4" applyNumberFormat="1" applyFont="1" applyFill="1" applyBorder="1" applyAlignment="1">
      <alignment horizontal="center" vertical="center" wrapText="1"/>
    </xf>
    <xf numFmtId="43" fontId="12" fillId="4" borderId="2" xfId="4" applyFont="1" applyFill="1" applyBorder="1" applyAlignment="1">
      <alignment horizontal="center" vertical="center" wrapText="1"/>
    </xf>
    <xf numFmtId="0" fontId="12" fillId="4"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3" xfId="0" applyNumberFormat="1" applyFont="1" applyFill="1" applyBorder="1" applyAlignment="1">
      <alignment horizontal="right" vertical="center" wrapText="1"/>
    </xf>
    <xf numFmtId="176" fontId="6" fillId="2" borderId="2" xfId="1"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righ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cellXfs>
  <cellStyles count="6">
    <cellStyle name="常规" xfId="0" builtinId="0"/>
    <cellStyle name="常规 2" xfId="5" xr:uid="{00000000-0005-0000-0000-000001000000}"/>
    <cellStyle name="常规 3" xfId="2" xr:uid="{00000000-0005-0000-0000-000002000000}"/>
    <cellStyle name="常规 4" xfId="3" xr:uid="{00000000-0005-0000-0000-000003000000}"/>
    <cellStyle name="千位分隔" xfId="1" builtinId="3"/>
    <cellStyle name="千位分隔 2"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9"/>
  <sheetViews>
    <sheetView tabSelected="1" topLeftCell="A84" zoomScaleNormal="100" workbookViewId="0">
      <selection activeCell="H132" sqref="H132"/>
    </sheetView>
  </sheetViews>
  <sheetFormatPr defaultRowHeight="13.5"/>
  <cols>
    <col min="7" max="7" width="14.125" bestFit="1" customWidth="1"/>
    <col min="8" max="8" width="15" bestFit="1" customWidth="1"/>
    <col min="10" max="10" width="14.125" bestFit="1" customWidth="1"/>
    <col min="12" max="12" width="10.25" bestFit="1" customWidth="1"/>
  </cols>
  <sheetData>
    <row r="1" spans="1:17" s="1" customFormat="1" ht="19.899999999999999" customHeight="1">
      <c r="A1" s="159" t="s">
        <v>0</v>
      </c>
      <c r="B1" s="159"/>
      <c r="C1" s="159"/>
      <c r="D1" s="159"/>
      <c r="E1" s="160"/>
      <c r="F1" s="159"/>
      <c r="G1" s="160"/>
      <c r="H1" s="160"/>
      <c r="I1" s="160"/>
      <c r="J1" s="160"/>
      <c r="K1" s="161"/>
      <c r="L1" s="160"/>
      <c r="M1" s="159"/>
      <c r="N1" s="159"/>
      <c r="O1" s="159"/>
      <c r="P1" s="160"/>
      <c r="Q1" s="162"/>
    </row>
    <row r="2" spans="1:17" s="1" customFormat="1" ht="19.899999999999999" customHeight="1">
      <c r="A2" s="159"/>
      <c r="B2" s="159"/>
      <c r="C2" s="159"/>
      <c r="D2" s="159"/>
      <c r="E2" s="160"/>
      <c r="F2" s="159"/>
      <c r="G2" s="160"/>
      <c r="H2" s="160"/>
      <c r="I2" s="160"/>
      <c r="J2" s="160"/>
      <c r="K2" s="161"/>
      <c r="L2" s="160"/>
      <c r="M2" s="159"/>
      <c r="N2" s="159"/>
      <c r="O2" s="159"/>
      <c r="P2" s="160"/>
      <c r="Q2" s="162"/>
    </row>
    <row r="3" spans="1:17" s="1" customFormat="1" ht="19.899999999999999" customHeight="1">
      <c r="C3" s="2"/>
      <c r="D3" s="2"/>
      <c r="E3" s="3"/>
      <c r="F3" s="2"/>
      <c r="G3" s="4"/>
      <c r="H3" s="4"/>
      <c r="I3" s="4"/>
      <c r="J3" s="4"/>
      <c r="K3" s="5"/>
      <c r="L3" s="6"/>
      <c r="M3" s="7"/>
      <c r="N3" s="163" t="s">
        <v>1</v>
      </c>
      <c r="O3" s="163"/>
      <c r="P3" s="164"/>
      <c r="Q3" s="165"/>
    </row>
    <row r="4" spans="1:17" s="9" customFormat="1" ht="34.15" customHeight="1">
      <c r="A4" s="153" t="s">
        <v>2</v>
      </c>
      <c r="B4" s="153" t="s">
        <v>3</v>
      </c>
      <c r="C4" s="153" t="s">
        <v>4</v>
      </c>
      <c r="D4" s="153" t="s">
        <v>5</v>
      </c>
      <c r="E4" s="157" t="s">
        <v>6</v>
      </c>
      <c r="F4" s="153" t="s">
        <v>7</v>
      </c>
      <c r="G4" s="155" t="s">
        <v>8</v>
      </c>
      <c r="H4" s="155" t="s">
        <v>9</v>
      </c>
      <c r="I4" s="155"/>
      <c r="J4" s="155"/>
      <c r="K4" s="156"/>
      <c r="L4" s="156"/>
      <c r="M4" s="8" t="s">
        <v>10</v>
      </c>
      <c r="N4" s="153" t="s">
        <v>11</v>
      </c>
      <c r="O4" s="153"/>
      <c r="P4" s="154"/>
      <c r="Q4" s="153" t="s">
        <v>12</v>
      </c>
    </row>
    <row r="5" spans="1:17" s="9" customFormat="1" ht="24" customHeight="1">
      <c r="A5" s="153"/>
      <c r="B5" s="153"/>
      <c r="C5" s="153"/>
      <c r="D5" s="153"/>
      <c r="E5" s="157"/>
      <c r="F5" s="153"/>
      <c r="G5" s="155"/>
      <c r="H5" s="155" t="s">
        <v>13</v>
      </c>
      <c r="I5" s="155"/>
      <c r="J5" s="155"/>
      <c r="K5" s="156" t="s">
        <v>14</v>
      </c>
      <c r="L5" s="157" t="s">
        <v>15</v>
      </c>
      <c r="M5" s="153" t="s">
        <v>16</v>
      </c>
      <c r="N5" s="153" t="s">
        <v>17</v>
      </c>
      <c r="O5" s="153" t="s">
        <v>18</v>
      </c>
      <c r="P5" s="158" t="s">
        <v>19</v>
      </c>
      <c r="Q5" s="153"/>
    </row>
    <row r="6" spans="1:17" s="9" customFormat="1" ht="19.899999999999999" customHeight="1">
      <c r="A6" s="153"/>
      <c r="B6" s="153"/>
      <c r="C6" s="153"/>
      <c r="D6" s="153"/>
      <c r="E6" s="157"/>
      <c r="F6" s="153"/>
      <c r="G6" s="155"/>
      <c r="H6" s="10" t="s">
        <v>20</v>
      </c>
      <c r="I6" s="10" t="s">
        <v>21</v>
      </c>
      <c r="J6" s="11" t="s">
        <v>22</v>
      </c>
      <c r="K6" s="156"/>
      <c r="L6" s="157"/>
      <c r="M6" s="153"/>
      <c r="N6" s="153"/>
      <c r="O6" s="153"/>
      <c r="P6" s="158"/>
      <c r="Q6" s="153"/>
    </row>
    <row r="7" spans="1:17" s="20" customFormat="1" ht="20.100000000000001" customHeight="1">
      <c r="A7" s="12" t="s">
        <v>23</v>
      </c>
      <c r="B7" s="12">
        <v>203001</v>
      </c>
      <c r="C7" s="12" t="s">
        <v>24</v>
      </c>
      <c r="D7" s="12" t="s">
        <v>25</v>
      </c>
      <c r="E7" s="13">
        <v>25000</v>
      </c>
      <c r="F7" s="14">
        <v>1</v>
      </c>
      <c r="G7" s="13">
        <v>25000</v>
      </c>
      <c r="H7" s="13">
        <v>25000</v>
      </c>
      <c r="I7" s="15"/>
      <c r="J7" s="15"/>
      <c r="K7" s="139" t="s">
        <v>26</v>
      </c>
      <c r="L7" s="16"/>
      <c r="M7" s="17" t="s">
        <v>27</v>
      </c>
      <c r="N7" s="17" t="s">
        <v>28</v>
      </c>
      <c r="O7" s="18">
        <v>1</v>
      </c>
      <c r="P7" s="19">
        <v>25000</v>
      </c>
      <c r="Q7" s="133"/>
    </row>
    <row r="8" spans="1:17" s="31" customFormat="1" ht="26.1" customHeight="1">
      <c r="A8" s="21" t="s">
        <v>23</v>
      </c>
      <c r="B8" s="21">
        <v>203001</v>
      </c>
      <c r="C8" s="21" t="s">
        <v>24</v>
      </c>
      <c r="D8" s="21" t="s">
        <v>29</v>
      </c>
      <c r="E8" s="22"/>
      <c r="F8" s="23"/>
      <c r="G8" s="22">
        <v>600000</v>
      </c>
      <c r="H8" s="24"/>
      <c r="I8" s="25"/>
      <c r="J8" s="22">
        <v>600000</v>
      </c>
      <c r="K8" s="139" t="s">
        <v>30</v>
      </c>
      <c r="L8" s="26"/>
      <c r="M8" s="27" t="s">
        <v>27</v>
      </c>
      <c r="N8" s="27" t="s">
        <v>28</v>
      </c>
      <c r="O8" s="28">
        <v>1</v>
      </c>
      <c r="P8" s="29">
        <v>600000</v>
      </c>
      <c r="Q8" s="30" t="s">
        <v>31</v>
      </c>
    </row>
    <row r="9" spans="1:17" s="35" customFormat="1" ht="20.100000000000001" customHeight="1">
      <c r="A9" s="21" t="s">
        <v>23</v>
      </c>
      <c r="B9" s="27">
        <v>203001</v>
      </c>
      <c r="C9" s="27" t="s">
        <v>24</v>
      </c>
      <c r="D9" s="27" t="s">
        <v>32</v>
      </c>
      <c r="E9" s="32">
        <v>175000</v>
      </c>
      <c r="F9" s="33">
        <v>1</v>
      </c>
      <c r="G9" s="22">
        <v>175000</v>
      </c>
      <c r="H9" s="22">
        <v>175000</v>
      </c>
      <c r="I9" s="34"/>
      <c r="J9" s="34"/>
      <c r="K9" s="139" t="s">
        <v>26</v>
      </c>
      <c r="L9" s="34"/>
      <c r="M9" s="27" t="s">
        <v>27</v>
      </c>
      <c r="N9" s="27" t="s">
        <v>28</v>
      </c>
      <c r="O9" s="28">
        <v>1</v>
      </c>
      <c r="P9" s="29">
        <v>175000</v>
      </c>
      <c r="Q9" s="30"/>
    </row>
    <row r="10" spans="1:17" s="41" customFormat="1" ht="20.100000000000001" customHeight="1">
      <c r="A10" s="36" t="s">
        <v>23</v>
      </c>
      <c r="B10" s="36">
        <v>203001</v>
      </c>
      <c r="C10" s="36" t="s">
        <v>24</v>
      </c>
      <c r="D10" s="36" t="s">
        <v>33</v>
      </c>
      <c r="E10" s="37"/>
      <c r="F10" s="36"/>
      <c r="G10" s="140">
        <f>G7+G8+G9</f>
        <v>800000</v>
      </c>
      <c r="H10" s="140">
        <f>H7+H8+H9</f>
        <v>200000</v>
      </c>
      <c r="I10" s="140">
        <f>I7+I8+I9</f>
        <v>0</v>
      </c>
      <c r="J10" s="140">
        <f>J7+J8+J9</f>
        <v>600000</v>
      </c>
      <c r="K10" s="141"/>
      <c r="L10" s="142"/>
      <c r="M10" s="38"/>
      <c r="N10" s="38"/>
      <c r="O10" s="38"/>
      <c r="P10" s="39"/>
      <c r="Q10" s="40"/>
    </row>
    <row r="11" spans="1:17" s="31" customFormat="1" ht="20.100000000000001" customHeight="1">
      <c r="A11" s="21" t="s">
        <v>23</v>
      </c>
      <c r="B11" s="42">
        <v>203002</v>
      </c>
      <c r="C11" s="43" t="s">
        <v>34</v>
      </c>
      <c r="D11" s="21" t="s">
        <v>35</v>
      </c>
      <c r="E11" s="44">
        <v>30000</v>
      </c>
      <c r="F11" s="23">
        <v>32</v>
      </c>
      <c r="G11" s="45">
        <f t="shared" ref="G11:G19" si="0">E11*F11</f>
        <v>960000</v>
      </c>
      <c r="H11" s="25"/>
      <c r="I11" s="44"/>
      <c r="J11" s="44">
        <v>960000</v>
      </c>
      <c r="K11" s="139" t="s">
        <v>36</v>
      </c>
      <c r="L11" s="26"/>
      <c r="M11" s="46"/>
      <c r="N11" s="27" t="s">
        <v>28</v>
      </c>
      <c r="O11" s="28">
        <v>1</v>
      </c>
      <c r="P11" s="29">
        <v>960000</v>
      </c>
      <c r="Q11" s="47"/>
    </row>
    <row r="12" spans="1:17" s="31" customFormat="1" ht="20.100000000000001" customHeight="1">
      <c r="A12" s="21" t="s">
        <v>23</v>
      </c>
      <c r="B12" s="42">
        <v>203002</v>
      </c>
      <c r="C12" s="48" t="s">
        <v>34</v>
      </c>
      <c r="D12" s="21" t="s">
        <v>37</v>
      </c>
      <c r="E12" s="44">
        <v>350000</v>
      </c>
      <c r="F12" s="23">
        <v>1</v>
      </c>
      <c r="G12" s="45">
        <v>350000</v>
      </c>
      <c r="H12" s="25"/>
      <c r="I12" s="44"/>
      <c r="J12" s="44">
        <v>350000</v>
      </c>
      <c r="K12" s="139" t="s">
        <v>36</v>
      </c>
      <c r="L12" s="49"/>
      <c r="M12" s="46"/>
      <c r="N12" s="27"/>
      <c r="O12" s="50"/>
      <c r="P12" s="29"/>
      <c r="Q12" s="47"/>
    </row>
    <row r="13" spans="1:17" s="56" customFormat="1" ht="33.950000000000003" customHeight="1">
      <c r="A13" s="21" t="s">
        <v>23</v>
      </c>
      <c r="B13" s="42">
        <v>203002</v>
      </c>
      <c r="C13" s="48" t="s">
        <v>34</v>
      </c>
      <c r="D13" s="48" t="s">
        <v>38</v>
      </c>
      <c r="E13" s="51">
        <v>560000</v>
      </c>
      <c r="F13" s="52">
        <v>1</v>
      </c>
      <c r="G13" s="53">
        <f t="shared" si="0"/>
        <v>560000</v>
      </c>
      <c r="H13" s="22"/>
      <c r="I13" s="51"/>
      <c r="J13" s="51">
        <v>560000</v>
      </c>
      <c r="K13" s="143" t="s">
        <v>39</v>
      </c>
      <c r="L13" s="54"/>
      <c r="M13" s="46"/>
      <c r="N13" s="50" t="s">
        <v>28</v>
      </c>
      <c r="O13" s="28">
        <v>1</v>
      </c>
      <c r="P13" s="55">
        <v>560000</v>
      </c>
      <c r="Q13" s="47"/>
    </row>
    <row r="14" spans="1:17" s="56" customFormat="1" ht="20.100000000000001" customHeight="1">
      <c r="A14" s="21" t="s">
        <v>23</v>
      </c>
      <c r="B14" s="21">
        <v>203002</v>
      </c>
      <c r="C14" s="21" t="s">
        <v>34</v>
      </c>
      <c r="D14" s="21" t="s">
        <v>40</v>
      </c>
      <c r="E14" s="22">
        <v>20000</v>
      </c>
      <c r="F14" s="57">
        <v>1</v>
      </c>
      <c r="G14" s="22">
        <f t="shared" si="0"/>
        <v>20000</v>
      </c>
      <c r="H14" s="22"/>
      <c r="I14" s="22"/>
      <c r="J14" s="22">
        <v>20000</v>
      </c>
      <c r="K14" s="139" t="s">
        <v>41</v>
      </c>
      <c r="L14" s="32"/>
      <c r="M14" s="27"/>
      <c r="N14" s="27" t="s">
        <v>28</v>
      </c>
      <c r="O14" s="58">
        <v>1</v>
      </c>
      <c r="P14" s="29">
        <v>20000</v>
      </c>
      <c r="Q14" s="30"/>
    </row>
    <row r="15" spans="1:17" s="56" customFormat="1" ht="20.100000000000001" customHeight="1">
      <c r="A15" s="21" t="s">
        <v>23</v>
      </c>
      <c r="B15" s="21">
        <v>203002</v>
      </c>
      <c r="C15" s="21" t="s">
        <v>34</v>
      </c>
      <c r="D15" s="21" t="s">
        <v>42</v>
      </c>
      <c r="E15" s="22">
        <v>1500</v>
      </c>
      <c r="F15" s="57">
        <v>4</v>
      </c>
      <c r="G15" s="22">
        <f t="shared" si="0"/>
        <v>6000</v>
      </c>
      <c r="H15" s="22"/>
      <c r="I15" s="22"/>
      <c r="J15" s="22">
        <v>6000</v>
      </c>
      <c r="K15" s="139" t="s">
        <v>41</v>
      </c>
      <c r="L15" s="32"/>
      <c r="M15" s="27"/>
      <c r="N15" s="27" t="s">
        <v>28</v>
      </c>
      <c r="O15" s="58">
        <v>1</v>
      </c>
      <c r="P15" s="29">
        <v>6000</v>
      </c>
      <c r="Q15" s="30"/>
    </row>
    <row r="16" spans="1:17" s="56" customFormat="1" ht="20.100000000000001" customHeight="1">
      <c r="A16" s="21" t="s">
        <v>23</v>
      </c>
      <c r="B16" s="21">
        <v>203002</v>
      </c>
      <c r="C16" s="21" t="s">
        <v>34</v>
      </c>
      <c r="D16" s="21" t="s">
        <v>43</v>
      </c>
      <c r="E16" s="22">
        <v>3000</v>
      </c>
      <c r="F16" s="57">
        <v>1</v>
      </c>
      <c r="G16" s="22">
        <f t="shared" si="0"/>
        <v>3000</v>
      </c>
      <c r="H16" s="22"/>
      <c r="I16" s="22"/>
      <c r="J16" s="22">
        <v>3000</v>
      </c>
      <c r="K16" s="139" t="s">
        <v>41</v>
      </c>
      <c r="L16" s="32"/>
      <c r="M16" s="27"/>
      <c r="N16" s="27" t="s">
        <v>28</v>
      </c>
      <c r="O16" s="58">
        <v>1</v>
      </c>
      <c r="P16" s="29">
        <v>3000</v>
      </c>
      <c r="Q16" s="30"/>
    </row>
    <row r="17" spans="1:17" s="56" customFormat="1" ht="20.100000000000001" customHeight="1">
      <c r="A17" s="21" t="s">
        <v>23</v>
      </c>
      <c r="B17" s="21">
        <v>203002</v>
      </c>
      <c r="C17" s="21" t="s">
        <v>34</v>
      </c>
      <c r="D17" s="21" t="s">
        <v>44</v>
      </c>
      <c r="E17" s="22">
        <v>3500</v>
      </c>
      <c r="F17" s="57">
        <v>2</v>
      </c>
      <c r="G17" s="22">
        <f t="shared" si="0"/>
        <v>7000</v>
      </c>
      <c r="H17" s="22"/>
      <c r="I17" s="22"/>
      <c r="J17" s="22">
        <v>7000</v>
      </c>
      <c r="K17" s="139" t="s">
        <v>41</v>
      </c>
      <c r="L17" s="32"/>
      <c r="M17" s="27"/>
      <c r="N17" s="27" t="s">
        <v>28</v>
      </c>
      <c r="O17" s="58">
        <v>1</v>
      </c>
      <c r="P17" s="29">
        <v>7000</v>
      </c>
      <c r="Q17" s="30"/>
    </row>
    <row r="18" spans="1:17" s="56" customFormat="1" ht="20.100000000000001" customHeight="1">
      <c r="A18" s="21" t="s">
        <v>23</v>
      </c>
      <c r="B18" s="21">
        <v>203002</v>
      </c>
      <c r="C18" s="21" t="s">
        <v>34</v>
      </c>
      <c r="D18" s="21" t="s">
        <v>45</v>
      </c>
      <c r="E18" s="22">
        <v>6000</v>
      </c>
      <c r="F18" s="57">
        <v>20</v>
      </c>
      <c r="G18" s="22">
        <f t="shared" si="0"/>
        <v>120000</v>
      </c>
      <c r="H18" s="22"/>
      <c r="I18" s="22"/>
      <c r="J18" s="22">
        <v>120000</v>
      </c>
      <c r="K18" s="139" t="s">
        <v>41</v>
      </c>
      <c r="L18" s="32"/>
      <c r="M18" s="27"/>
      <c r="N18" s="27" t="s">
        <v>28</v>
      </c>
      <c r="O18" s="58">
        <v>1</v>
      </c>
      <c r="P18" s="22">
        <v>120000</v>
      </c>
      <c r="Q18" s="30"/>
    </row>
    <row r="19" spans="1:17" s="31" customFormat="1" ht="20.100000000000001" customHeight="1">
      <c r="A19" s="21" t="s">
        <v>23</v>
      </c>
      <c r="B19" s="21">
        <v>203002</v>
      </c>
      <c r="C19" s="21" t="s">
        <v>34</v>
      </c>
      <c r="D19" s="21" t="s">
        <v>46</v>
      </c>
      <c r="E19" s="22">
        <v>1100</v>
      </c>
      <c r="F19" s="57">
        <v>100</v>
      </c>
      <c r="G19" s="22">
        <f t="shared" si="0"/>
        <v>110000</v>
      </c>
      <c r="H19" s="25"/>
      <c r="I19" s="22"/>
      <c r="J19" s="22">
        <v>110000</v>
      </c>
      <c r="K19" s="139" t="s">
        <v>41</v>
      </c>
      <c r="L19" s="32"/>
      <c r="M19" s="27"/>
      <c r="N19" s="27" t="s">
        <v>28</v>
      </c>
      <c r="O19" s="58">
        <v>1</v>
      </c>
      <c r="P19" s="29">
        <v>110000</v>
      </c>
      <c r="Q19" s="30"/>
    </row>
    <row r="20" spans="1:17" s="41" customFormat="1" ht="20.100000000000001" customHeight="1">
      <c r="A20" s="36" t="s">
        <v>23</v>
      </c>
      <c r="B20" s="36">
        <v>203002</v>
      </c>
      <c r="C20" s="36" t="s">
        <v>34</v>
      </c>
      <c r="D20" s="36" t="s">
        <v>33</v>
      </c>
      <c r="E20" s="37"/>
      <c r="F20" s="36"/>
      <c r="G20" s="140">
        <f>SUM(G11:G19)</f>
        <v>2136000</v>
      </c>
      <c r="H20" s="140"/>
      <c r="I20" s="140"/>
      <c r="J20" s="140">
        <f>SUM(J11:J19)</f>
        <v>2136000</v>
      </c>
      <c r="K20" s="141"/>
      <c r="L20" s="142"/>
      <c r="M20" s="38"/>
      <c r="N20" s="38"/>
      <c r="O20" s="38"/>
      <c r="P20" s="39"/>
      <c r="Q20" s="40"/>
    </row>
    <row r="21" spans="1:17" s="63" customFormat="1" ht="20.100000000000001" customHeight="1">
      <c r="A21" s="21" t="s">
        <v>23</v>
      </c>
      <c r="B21" s="21">
        <v>203003</v>
      </c>
      <c r="C21" s="21" t="s">
        <v>47</v>
      </c>
      <c r="D21" s="21" t="s">
        <v>48</v>
      </c>
      <c r="E21" s="22">
        <v>30000</v>
      </c>
      <c r="F21" s="57">
        <v>22</v>
      </c>
      <c r="G21" s="22">
        <f t="shared" ref="G21:G26" si="1">F21*E21</f>
        <v>660000</v>
      </c>
      <c r="H21" s="44"/>
      <c r="I21" s="144"/>
      <c r="J21" s="22">
        <v>660000</v>
      </c>
      <c r="K21" s="145" t="s">
        <v>49</v>
      </c>
      <c r="L21" s="59"/>
      <c r="M21" s="60" t="s">
        <v>27</v>
      </c>
      <c r="N21" s="27" t="s">
        <v>28</v>
      </c>
      <c r="O21" s="58">
        <v>1</v>
      </c>
      <c r="P21" s="61">
        <v>660000</v>
      </c>
      <c r="Q21" s="62"/>
    </row>
    <row r="22" spans="1:17" s="63" customFormat="1" ht="20.100000000000001" customHeight="1">
      <c r="A22" s="21" t="s">
        <v>23</v>
      </c>
      <c r="B22" s="21">
        <v>203003</v>
      </c>
      <c r="C22" s="21" t="s">
        <v>47</v>
      </c>
      <c r="D22" s="21" t="s">
        <v>50</v>
      </c>
      <c r="E22" s="22">
        <v>10000</v>
      </c>
      <c r="F22" s="57">
        <v>33</v>
      </c>
      <c r="G22" s="22">
        <f t="shared" si="1"/>
        <v>330000</v>
      </c>
      <c r="H22" s="44"/>
      <c r="I22" s="144"/>
      <c r="J22" s="22">
        <v>330000</v>
      </c>
      <c r="K22" s="145" t="s">
        <v>49</v>
      </c>
      <c r="L22" s="59"/>
      <c r="M22" s="64" t="s">
        <v>27</v>
      </c>
      <c r="N22" s="27" t="s">
        <v>28</v>
      </c>
      <c r="O22" s="58">
        <v>1</v>
      </c>
      <c r="P22" s="61">
        <v>330000</v>
      </c>
      <c r="Q22" s="62"/>
    </row>
    <row r="23" spans="1:17" s="63" customFormat="1" ht="20.100000000000001" customHeight="1">
      <c r="A23" s="21" t="s">
        <v>23</v>
      </c>
      <c r="B23" s="21">
        <v>203003</v>
      </c>
      <c r="C23" s="21" t="s">
        <v>47</v>
      </c>
      <c r="D23" s="65" t="s">
        <v>51</v>
      </c>
      <c r="E23" s="22">
        <v>3000</v>
      </c>
      <c r="F23" s="57">
        <v>1</v>
      </c>
      <c r="G23" s="22">
        <f t="shared" si="1"/>
        <v>3000</v>
      </c>
      <c r="H23" s="22">
        <v>3000</v>
      </c>
      <c r="I23" s="146"/>
      <c r="J23" s="66"/>
      <c r="K23" s="145" t="s">
        <v>26</v>
      </c>
      <c r="L23" s="147"/>
      <c r="M23" s="64" t="s">
        <v>27</v>
      </c>
      <c r="N23" s="27" t="s">
        <v>28</v>
      </c>
      <c r="O23" s="58">
        <v>1</v>
      </c>
      <c r="P23" s="61">
        <v>3000</v>
      </c>
      <c r="Q23" s="62"/>
    </row>
    <row r="24" spans="1:17" s="63" customFormat="1" ht="20.100000000000001" customHeight="1">
      <c r="A24" s="21" t="s">
        <v>23</v>
      </c>
      <c r="B24" s="21">
        <v>203003</v>
      </c>
      <c r="C24" s="21" t="s">
        <v>47</v>
      </c>
      <c r="D24" s="21" t="s">
        <v>52</v>
      </c>
      <c r="E24" s="22">
        <v>5000</v>
      </c>
      <c r="F24" s="57">
        <v>2</v>
      </c>
      <c r="G24" s="22">
        <f t="shared" si="1"/>
        <v>10000</v>
      </c>
      <c r="H24" s="22">
        <v>10000</v>
      </c>
      <c r="I24" s="144"/>
      <c r="J24" s="44"/>
      <c r="K24" s="145" t="s">
        <v>26</v>
      </c>
      <c r="L24" s="59"/>
      <c r="M24" s="64" t="s">
        <v>27</v>
      </c>
      <c r="N24" s="27" t="s">
        <v>28</v>
      </c>
      <c r="O24" s="58">
        <v>1</v>
      </c>
      <c r="P24" s="61">
        <v>10000</v>
      </c>
      <c r="Q24" s="62" t="s">
        <v>53</v>
      </c>
    </row>
    <row r="25" spans="1:17" s="63" customFormat="1" ht="20.100000000000001" customHeight="1">
      <c r="A25" s="21" t="s">
        <v>23</v>
      </c>
      <c r="B25" s="21">
        <v>203003</v>
      </c>
      <c r="C25" s="21" t="s">
        <v>47</v>
      </c>
      <c r="D25" s="21" t="s">
        <v>54</v>
      </c>
      <c r="E25" s="22">
        <v>2000</v>
      </c>
      <c r="F25" s="57">
        <v>2</v>
      </c>
      <c r="G25" s="22">
        <f t="shared" si="1"/>
        <v>4000</v>
      </c>
      <c r="H25" s="22">
        <v>4000</v>
      </c>
      <c r="I25" s="144"/>
      <c r="J25" s="44"/>
      <c r="K25" s="145" t="s">
        <v>26</v>
      </c>
      <c r="L25" s="59"/>
      <c r="M25" s="64" t="s">
        <v>27</v>
      </c>
      <c r="N25" s="27" t="s">
        <v>28</v>
      </c>
      <c r="O25" s="58">
        <v>1</v>
      </c>
      <c r="P25" s="61">
        <v>4000</v>
      </c>
      <c r="Q25" s="62"/>
    </row>
    <row r="26" spans="1:17" s="63" customFormat="1" ht="20.100000000000001" customHeight="1">
      <c r="A26" s="21" t="s">
        <v>23</v>
      </c>
      <c r="B26" s="21">
        <v>203003</v>
      </c>
      <c r="C26" s="21" t="s">
        <v>47</v>
      </c>
      <c r="D26" s="21" t="s">
        <v>55</v>
      </c>
      <c r="E26" s="22">
        <v>400000</v>
      </c>
      <c r="F26" s="57">
        <v>1</v>
      </c>
      <c r="G26" s="22">
        <f t="shared" si="1"/>
        <v>400000</v>
      </c>
      <c r="H26" s="44"/>
      <c r="I26" s="144"/>
      <c r="J26" s="22">
        <v>400000</v>
      </c>
      <c r="K26" s="145" t="s">
        <v>49</v>
      </c>
      <c r="L26" s="59"/>
      <c r="M26" s="64" t="s">
        <v>27</v>
      </c>
      <c r="N26" s="27" t="s">
        <v>28</v>
      </c>
      <c r="O26" s="58">
        <v>1</v>
      </c>
      <c r="P26" s="22">
        <v>400000</v>
      </c>
      <c r="Q26" s="62"/>
    </row>
    <row r="27" spans="1:17" s="31" customFormat="1" ht="20.100000000000001" customHeight="1">
      <c r="A27" s="21" t="s">
        <v>23</v>
      </c>
      <c r="B27" s="21">
        <v>203003</v>
      </c>
      <c r="C27" s="21" t="s">
        <v>47</v>
      </c>
      <c r="D27" s="21" t="s">
        <v>56</v>
      </c>
      <c r="E27" s="22">
        <v>100000</v>
      </c>
      <c r="F27" s="57">
        <v>1</v>
      </c>
      <c r="G27" s="22">
        <v>100000</v>
      </c>
      <c r="H27" s="25"/>
      <c r="I27" s="144"/>
      <c r="J27" s="22">
        <v>100000</v>
      </c>
      <c r="K27" s="145" t="s">
        <v>49</v>
      </c>
      <c r="L27" s="59"/>
      <c r="M27" s="60" t="s">
        <v>27</v>
      </c>
      <c r="N27" s="27" t="s">
        <v>28</v>
      </c>
      <c r="O27" s="58">
        <v>1</v>
      </c>
      <c r="P27" s="61">
        <v>100000</v>
      </c>
      <c r="Q27" s="62"/>
    </row>
    <row r="28" spans="1:17" s="41" customFormat="1" ht="20.100000000000001" customHeight="1">
      <c r="A28" s="36" t="s">
        <v>23</v>
      </c>
      <c r="B28" s="36">
        <v>203003</v>
      </c>
      <c r="C28" s="36" t="s">
        <v>47</v>
      </c>
      <c r="D28" s="36" t="s">
        <v>33</v>
      </c>
      <c r="E28" s="37"/>
      <c r="F28" s="36"/>
      <c r="G28" s="140">
        <f>SUM(G21:G27)</f>
        <v>1507000</v>
      </c>
      <c r="H28" s="140">
        <f>SUM(H21:H27)</f>
        <v>17000</v>
      </c>
      <c r="I28" s="140"/>
      <c r="J28" s="140">
        <f>SUM(J21:J27)</f>
        <v>1490000</v>
      </c>
      <c r="K28" s="141"/>
      <c r="L28" s="142"/>
      <c r="M28" s="38"/>
      <c r="N28" s="38"/>
      <c r="O28" s="38"/>
      <c r="P28" s="39"/>
      <c r="Q28" s="40"/>
    </row>
    <row r="29" spans="1:17" s="75" customFormat="1" ht="30" customHeight="1">
      <c r="A29" s="21" t="s">
        <v>23</v>
      </c>
      <c r="B29" s="67">
        <v>203004</v>
      </c>
      <c r="C29" s="67" t="s">
        <v>57</v>
      </c>
      <c r="D29" s="67" t="s">
        <v>58</v>
      </c>
      <c r="E29" s="68">
        <v>33000</v>
      </c>
      <c r="F29" s="69">
        <v>30</v>
      </c>
      <c r="G29" s="22">
        <v>990000</v>
      </c>
      <c r="H29" s="22">
        <v>990000</v>
      </c>
      <c r="I29" s="148"/>
      <c r="J29" s="148"/>
      <c r="K29" s="70" t="s">
        <v>59</v>
      </c>
      <c r="L29" s="71"/>
      <c r="M29" s="72" t="s">
        <v>27</v>
      </c>
      <c r="N29" s="72" t="s">
        <v>28</v>
      </c>
      <c r="O29" s="58">
        <v>1</v>
      </c>
      <c r="P29" s="73">
        <v>990000</v>
      </c>
      <c r="Q29" s="74" t="s">
        <v>60</v>
      </c>
    </row>
    <row r="30" spans="1:17" s="75" customFormat="1" ht="24" customHeight="1">
      <c r="A30" s="21" t="s">
        <v>23</v>
      </c>
      <c r="B30" s="67">
        <v>203004</v>
      </c>
      <c r="C30" s="67" t="s">
        <v>57</v>
      </c>
      <c r="D30" s="67" t="s">
        <v>61</v>
      </c>
      <c r="E30" s="68">
        <v>600000</v>
      </c>
      <c r="F30" s="69">
        <v>1</v>
      </c>
      <c r="G30" s="22">
        <v>600000</v>
      </c>
      <c r="H30" s="22">
        <v>600000</v>
      </c>
      <c r="I30" s="148"/>
      <c r="J30" s="68"/>
      <c r="K30" s="70" t="s">
        <v>59</v>
      </c>
      <c r="L30" s="71"/>
      <c r="M30" s="72" t="s">
        <v>27</v>
      </c>
      <c r="N30" s="72" t="s">
        <v>28</v>
      </c>
      <c r="O30" s="58">
        <v>1</v>
      </c>
      <c r="P30" s="73">
        <v>600000</v>
      </c>
      <c r="Q30" s="74" t="s">
        <v>62</v>
      </c>
    </row>
    <row r="31" spans="1:17" s="41" customFormat="1" ht="20.100000000000001" customHeight="1">
      <c r="A31" s="36" t="s">
        <v>23</v>
      </c>
      <c r="B31" s="36">
        <v>203004</v>
      </c>
      <c r="C31" s="36" t="s">
        <v>57</v>
      </c>
      <c r="D31" s="36" t="s">
        <v>33</v>
      </c>
      <c r="E31" s="37"/>
      <c r="F31" s="36"/>
      <c r="G31" s="140">
        <f t="shared" ref="G31:L31" si="2">SUM(G29:G30)</f>
        <v>1590000</v>
      </c>
      <c r="H31" s="140">
        <f t="shared" si="2"/>
        <v>1590000</v>
      </c>
      <c r="I31" s="140">
        <f t="shared" si="2"/>
        <v>0</v>
      </c>
      <c r="J31" s="140">
        <f t="shared" si="2"/>
        <v>0</v>
      </c>
      <c r="K31" s="141">
        <f t="shared" si="2"/>
        <v>0</v>
      </c>
      <c r="L31" s="142">
        <f t="shared" si="2"/>
        <v>0</v>
      </c>
      <c r="M31" s="38"/>
      <c r="N31" s="38"/>
      <c r="O31" s="38"/>
      <c r="P31" s="39"/>
      <c r="Q31" s="40"/>
    </row>
    <row r="32" spans="1:17" s="31" customFormat="1" ht="20.100000000000001" customHeight="1">
      <c r="A32" s="21" t="s">
        <v>23</v>
      </c>
      <c r="B32" s="21">
        <v>203007</v>
      </c>
      <c r="C32" s="21" t="s">
        <v>63</v>
      </c>
      <c r="D32" s="21" t="s">
        <v>64</v>
      </c>
      <c r="E32" s="22">
        <v>5000</v>
      </c>
      <c r="F32" s="57">
        <f>156-94</f>
        <v>62</v>
      </c>
      <c r="G32" s="22">
        <f t="shared" ref="G32:G40" si="3">E32*F32</f>
        <v>310000</v>
      </c>
      <c r="H32" s="22"/>
      <c r="I32" s="22"/>
      <c r="J32" s="22">
        <v>310000</v>
      </c>
      <c r="K32" s="70" t="s">
        <v>65</v>
      </c>
      <c r="L32" s="76"/>
      <c r="M32" s="77"/>
      <c r="N32" s="77" t="s">
        <v>28</v>
      </c>
      <c r="O32" s="78">
        <v>1</v>
      </c>
      <c r="P32" s="29">
        <v>310000</v>
      </c>
      <c r="Q32" s="79"/>
    </row>
    <row r="33" spans="1:17" s="80" customFormat="1" ht="20.100000000000001" customHeight="1">
      <c r="A33" s="21" t="s">
        <v>23</v>
      </c>
      <c r="B33" s="21">
        <v>203007</v>
      </c>
      <c r="C33" s="21" t="s">
        <v>63</v>
      </c>
      <c r="D33" s="21" t="s">
        <v>66</v>
      </c>
      <c r="E33" s="22">
        <v>5000</v>
      </c>
      <c r="F33" s="57">
        <v>12</v>
      </c>
      <c r="G33" s="22">
        <f t="shared" si="3"/>
        <v>60000</v>
      </c>
      <c r="H33" s="22">
        <f t="shared" ref="H33:H38" si="4">G33</f>
        <v>60000</v>
      </c>
      <c r="I33" s="22"/>
      <c r="J33" s="22"/>
      <c r="K33" s="70" t="s">
        <v>67</v>
      </c>
      <c r="L33" s="76"/>
      <c r="M33" s="77"/>
      <c r="N33" s="77" t="s">
        <v>28</v>
      </c>
      <c r="O33" s="78">
        <v>1</v>
      </c>
      <c r="P33" s="29">
        <v>60000</v>
      </c>
      <c r="Q33" s="79"/>
    </row>
    <row r="34" spans="1:17" s="31" customFormat="1" ht="20.100000000000001" customHeight="1">
      <c r="A34" s="21" t="s">
        <v>23</v>
      </c>
      <c r="B34" s="21">
        <v>203007</v>
      </c>
      <c r="C34" s="21" t="s">
        <v>63</v>
      </c>
      <c r="D34" s="21" t="s">
        <v>68</v>
      </c>
      <c r="E34" s="22">
        <v>3000</v>
      </c>
      <c r="F34" s="57">
        <v>10</v>
      </c>
      <c r="G34" s="22">
        <f t="shared" si="3"/>
        <v>30000</v>
      </c>
      <c r="H34" s="22">
        <f t="shared" si="4"/>
        <v>30000</v>
      </c>
      <c r="I34" s="22"/>
      <c r="J34" s="22"/>
      <c r="K34" s="70" t="s">
        <v>67</v>
      </c>
      <c r="L34" s="76"/>
      <c r="M34" s="77"/>
      <c r="N34" s="77" t="s">
        <v>28</v>
      </c>
      <c r="O34" s="78">
        <v>1</v>
      </c>
      <c r="P34" s="29">
        <v>30000</v>
      </c>
      <c r="Q34" s="79"/>
    </row>
    <row r="35" spans="1:17" s="81" customFormat="1" ht="20.100000000000001" customHeight="1">
      <c r="A35" s="21" t="s">
        <v>23</v>
      </c>
      <c r="B35" s="21">
        <v>203007</v>
      </c>
      <c r="C35" s="21" t="s">
        <v>63</v>
      </c>
      <c r="D35" s="21" t="s">
        <v>44</v>
      </c>
      <c r="E35" s="22">
        <v>2000</v>
      </c>
      <c r="F35" s="57">
        <v>10</v>
      </c>
      <c r="G35" s="22">
        <f t="shared" si="3"/>
        <v>20000</v>
      </c>
      <c r="H35" s="22">
        <f t="shared" si="4"/>
        <v>20000</v>
      </c>
      <c r="I35" s="22"/>
      <c r="J35" s="22"/>
      <c r="K35" s="70" t="s">
        <v>67</v>
      </c>
      <c r="L35" s="149"/>
      <c r="M35" s="150"/>
      <c r="N35" s="77" t="s">
        <v>28</v>
      </c>
      <c r="O35" s="78">
        <v>1</v>
      </c>
      <c r="P35" s="29">
        <v>20000</v>
      </c>
      <c r="Q35" s="79"/>
    </row>
    <row r="36" spans="1:17" s="81" customFormat="1" ht="20.100000000000001" customHeight="1">
      <c r="A36" s="21" t="s">
        <v>23</v>
      </c>
      <c r="B36" s="21">
        <v>203007</v>
      </c>
      <c r="C36" s="21" t="s">
        <v>63</v>
      </c>
      <c r="D36" s="21" t="s">
        <v>69</v>
      </c>
      <c r="E36" s="22">
        <v>100000</v>
      </c>
      <c r="F36" s="57">
        <v>1</v>
      </c>
      <c r="G36" s="22">
        <f t="shared" si="3"/>
        <v>100000</v>
      </c>
      <c r="H36" s="22">
        <f t="shared" si="4"/>
        <v>100000</v>
      </c>
      <c r="I36" s="22"/>
      <c r="J36" s="22"/>
      <c r="K36" s="70" t="s">
        <v>59</v>
      </c>
      <c r="L36" s="76"/>
      <c r="M36" s="77"/>
      <c r="N36" s="77" t="s">
        <v>28</v>
      </c>
      <c r="O36" s="78">
        <v>1</v>
      </c>
      <c r="P36" s="29">
        <v>100000</v>
      </c>
      <c r="Q36" s="79" t="s">
        <v>70</v>
      </c>
    </row>
    <row r="37" spans="1:17" s="81" customFormat="1" ht="20.100000000000001" customHeight="1">
      <c r="A37" s="21" t="s">
        <v>23</v>
      </c>
      <c r="B37" s="21">
        <v>203007</v>
      </c>
      <c r="C37" s="21" t="s">
        <v>63</v>
      </c>
      <c r="D37" s="12" t="s">
        <v>71</v>
      </c>
      <c r="E37" s="22">
        <v>8500</v>
      </c>
      <c r="F37" s="57">
        <v>9</v>
      </c>
      <c r="G37" s="22">
        <f t="shared" si="3"/>
        <v>76500</v>
      </c>
      <c r="H37" s="22">
        <f t="shared" si="4"/>
        <v>76500</v>
      </c>
      <c r="I37" s="22"/>
      <c r="J37" s="22"/>
      <c r="K37" s="70" t="s">
        <v>67</v>
      </c>
      <c r="L37" s="76"/>
      <c r="M37" s="77"/>
      <c r="N37" s="77" t="s">
        <v>28</v>
      </c>
      <c r="O37" s="78">
        <v>1</v>
      </c>
      <c r="P37" s="29">
        <v>76500</v>
      </c>
      <c r="Q37" s="79"/>
    </row>
    <row r="38" spans="1:17" s="81" customFormat="1" ht="20.100000000000001" customHeight="1">
      <c r="A38" s="21" t="s">
        <v>23</v>
      </c>
      <c r="B38" s="21">
        <v>203007</v>
      </c>
      <c r="C38" s="21" t="s">
        <v>63</v>
      </c>
      <c r="D38" s="12" t="s">
        <v>72</v>
      </c>
      <c r="E38" s="22">
        <v>3200</v>
      </c>
      <c r="F38" s="57" t="s">
        <v>73</v>
      </c>
      <c r="G38" s="22">
        <f t="shared" si="3"/>
        <v>25600</v>
      </c>
      <c r="H38" s="22">
        <f t="shared" si="4"/>
        <v>25600</v>
      </c>
      <c r="I38" s="22"/>
      <c r="J38" s="22"/>
      <c r="K38" s="70" t="s">
        <v>67</v>
      </c>
      <c r="L38" s="76"/>
      <c r="M38" s="77"/>
      <c r="N38" s="77" t="s">
        <v>28</v>
      </c>
      <c r="O38" s="78">
        <v>1</v>
      </c>
      <c r="P38" s="29">
        <v>25600</v>
      </c>
      <c r="Q38" s="79"/>
    </row>
    <row r="39" spans="1:17" s="81" customFormat="1" ht="20.100000000000001" customHeight="1">
      <c r="A39" s="21" t="s">
        <v>23</v>
      </c>
      <c r="B39" s="21">
        <v>203007</v>
      </c>
      <c r="C39" s="21" t="s">
        <v>63</v>
      </c>
      <c r="D39" s="12" t="s">
        <v>74</v>
      </c>
      <c r="E39" s="22">
        <v>200000</v>
      </c>
      <c r="F39" s="57">
        <v>1</v>
      </c>
      <c r="G39" s="22">
        <f t="shared" si="3"/>
        <v>200000</v>
      </c>
      <c r="H39" s="22">
        <v>200000</v>
      </c>
      <c r="I39" s="22"/>
      <c r="J39" s="22"/>
      <c r="K39" s="70" t="s">
        <v>59</v>
      </c>
      <c r="L39" s="76"/>
      <c r="M39" s="82"/>
      <c r="N39" s="77" t="s">
        <v>28</v>
      </c>
      <c r="O39" s="78">
        <v>1</v>
      </c>
      <c r="P39" s="29">
        <v>200000</v>
      </c>
      <c r="Q39" s="79" t="s">
        <v>75</v>
      </c>
    </row>
    <row r="40" spans="1:17" s="81" customFormat="1" ht="20.100000000000001" customHeight="1">
      <c r="A40" s="21" t="s">
        <v>23</v>
      </c>
      <c r="B40" s="21">
        <v>203007</v>
      </c>
      <c r="C40" s="21" t="s">
        <v>63</v>
      </c>
      <c r="D40" s="21" t="s">
        <v>76</v>
      </c>
      <c r="E40" s="22">
        <v>390000</v>
      </c>
      <c r="F40" s="57" t="s">
        <v>77</v>
      </c>
      <c r="G40" s="22">
        <f t="shared" si="3"/>
        <v>390000</v>
      </c>
      <c r="H40" s="22"/>
      <c r="I40" s="22"/>
      <c r="J40" s="22">
        <v>390000</v>
      </c>
      <c r="K40" s="70" t="s">
        <v>78</v>
      </c>
      <c r="L40" s="76"/>
      <c r="M40" s="82"/>
      <c r="N40" s="77" t="s">
        <v>28</v>
      </c>
      <c r="O40" s="78">
        <v>1</v>
      </c>
      <c r="P40" s="29">
        <v>390000</v>
      </c>
      <c r="Q40" s="79"/>
    </row>
    <row r="41" spans="1:17" s="81" customFormat="1" ht="20.100000000000001" customHeight="1">
      <c r="A41" s="21" t="s">
        <v>23</v>
      </c>
      <c r="B41" s="21">
        <v>203007</v>
      </c>
      <c r="C41" s="21" t="s">
        <v>63</v>
      </c>
      <c r="D41" s="21" t="s">
        <v>79</v>
      </c>
      <c r="E41" s="22">
        <v>2500000</v>
      </c>
      <c r="F41" s="57" t="s">
        <v>77</v>
      </c>
      <c r="G41" s="22">
        <v>2500000</v>
      </c>
      <c r="H41" s="22"/>
      <c r="I41" s="22"/>
      <c r="J41" s="22">
        <v>2500000</v>
      </c>
      <c r="K41" s="70" t="s">
        <v>80</v>
      </c>
      <c r="L41" s="76"/>
      <c r="M41" s="82"/>
      <c r="N41" s="77" t="s">
        <v>28</v>
      </c>
      <c r="O41" s="78">
        <v>1</v>
      </c>
      <c r="P41" s="29">
        <v>2500000</v>
      </c>
      <c r="Q41" s="79"/>
    </row>
    <row r="42" spans="1:17" s="81" customFormat="1" ht="20.100000000000001" customHeight="1">
      <c r="A42" s="21" t="s">
        <v>23</v>
      </c>
      <c r="B42" s="21">
        <v>203007</v>
      </c>
      <c r="C42" s="21" t="s">
        <v>63</v>
      </c>
      <c r="D42" s="21" t="s">
        <v>81</v>
      </c>
      <c r="E42" s="22">
        <v>500000</v>
      </c>
      <c r="F42" s="57" t="s">
        <v>77</v>
      </c>
      <c r="G42" s="22">
        <v>500000</v>
      </c>
      <c r="H42" s="22"/>
      <c r="I42" s="22"/>
      <c r="J42" s="22">
        <v>500000</v>
      </c>
      <c r="K42" s="70" t="s">
        <v>80</v>
      </c>
      <c r="L42" s="76"/>
      <c r="M42" s="82"/>
      <c r="N42" s="77" t="s">
        <v>28</v>
      </c>
      <c r="O42" s="78">
        <v>1</v>
      </c>
      <c r="P42" s="29">
        <v>500000</v>
      </c>
      <c r="Q42" s="79"/>
    </row>
    <row r="43" spans="1:17" s="81" customFormat="1" ht="20.100000000000001" customHeight="1">
      <c r="A43" s="21" t="s">
        <v>23</v>
      </c>
      <c r="B43" s="21">
        <v>203007</v>
      </c>
      <c r="C43" s="21" t="s">
        <v>63</v>
      </c>
      <c r="D43" s="21" t="s">
        <v>82</v>
      </c>
      <c r="E43" s="22">
        <v>1000000</v>
      </c>
      <c r="F43" s="57" t="s">
        <v>77</v>
      </c>
      <c r="G43" s="22">
        <v>1000000</v>
      </c>
      <c r="H43" s="22"/>
      <c r="I43" s="22"/>
      <c r="J43" s="22">
        <v>1000000</v>
      </c>
      <c r="K43" s="70" t="s">
        <v>80</v>
      </c>
      <c r="L43" s="76"/>
      <c r="M43" s="82"/>
      <c r="N43" s="77" t="s">
        <v>28</v>
      </c>
      <c r="O43" s="78">
        <v>1</v>
      </c>
      <c r="P43" s="29">
        <v>1000000</v>
      </c>
      <c r="Q43" s="79"/>
    </row>
    <row r="44" spans="1:17" s="81" customFormat="1" ht="20.100000000000001" customHeight="1">
      <c r="A44" s="21" t="s">
        <v>23</v>
      </c>
      <c r="B44" s="21">
        <v>203007</v>
      </c>
      <c r="C44" s="21" t="s">
        <v>63</v>
      </c>
      <c r="D44" s="21" t="s">
        <v>83</v>
      </c>
      <c r="E44" s="22">
        <v>2000000</v>
      </c>
      <c r="F44" s="57" t="s">
        <v>77</v>
      </c>
      <c r="G44" s="22">
        <v>2000000</v>
      </c>
      <c r="H44" s="22"/>
      <c r="I44" s="22"/>
      <c r="J44" s="22">
        <v>2000000</v>
      </c>
      <c r="K44" s="70" t="s">
        <v>80</v>
      </c>
      <c r="L44" s="76"/>
      <c r="M44" s="82"/>
      <c r="N44" s="77" t="s">
        <v>28</v>
      </c>
      <c r="O44" s="78">
        <v>1</v>
      </c>
      <c r="P44" s="29">
        <v>2000000</v>
      </c>
      <c r="Q44" s="79"/>
    </row>
    <row r="45" spans="1:17" s="41" customFormat="1" ht="20.100000000000001" customHeight="1">
      <c r="A45" s="36" t="s">
        <v>23</v>
      </c>
      <c r="B45" s="36">
        <v>203007</v>
      </c>
      <c r="C45" s="36" t="s">
        <v>63</v>
      </c>
      <c r="D45" s="36" t="s">
        <v>33</v>
      </c>
      <c r="E45" s="37"/>
      <c r="F45" s="36"/>
      <c r="G45" s="140">
        <f>SUM(G32:G44)</f>
        <v>7212100</v>
      </c>
      <c r="H45" s="140">
        <f>SUM(H32:H44)</f>
        <v>512100</v>
      </c>
      <c r="I45" s="140"/>
      <c r="J45" s="140">
        <f>SUM(J32:J44)</f>
        <v>6700000</v>
      </c>
      <c r="K45" s="141"/>
      <c r="L45" s="142"/>
      <c r="M45" s="38"/>
      <c r="N45" s="38"/>
      <c r="O45" s="38"/>
      <c r="P45" s="39"/>
      <c r="Q45" s="40"/>
    </row>
    <row r="46" spans="1:17" s="81" customFormat="1" ht="20.100000000000001" customHeight="1">
      <c r="A46" s="21" t="s">
        <v>23</v>
      </c>
      <c r="B46" s="83">
        <v>203008</v>
      </c>
      <c r="C46" s="83" t="s">
        <v>84</v>
      </c>
      <c r="D46" s="84" t="s">
        <v>85</v>
      </c>
      <c r="E46" s="85">
        <v>10000</v>
      </c>
      <c r="F46" s="86">
        <v>2</v>
      </c>
      <c r="G46" s="22">
        <f t="shared" ref="G46:G59" si="5">E46*F46</f>
        <v>20000</v>
      </c>
      <c r="H46" s="22">
        <v>20000</v>
      </c>
      <c r="I46" s="144"/>
      <c r="J46" s="44"/>
      <c r="K46" s="17" t="s">
        <v>26</v>
      </c>
      <c r="L46" s="87"/>
      <c r="M46" s="60" t="s">
        <v>27</v>
      </c>
      <c r="N46" s="88" t="s">
        <v>28</v>
      </c>
      <c r="O46" s="89">
        <v>1</v>
      </c>
      <c r="P46" s="29">
        <v>20000</v>
      </c>
      <c r="Q46" s="90"/>
    </row>
    <row r="47" spans="1:17" s="81" customFormat="1" ht="20.100000000000001" customHeight="1">
      <c r="A47" s="21" t="s">
        <v>23</v>
      </c>
      <c r="B47" s="83">
        <v>203008</v>
      </c>
      <c r="C47" s="83" t="s">
        <v>84</v>
      </c>
      <c r="D47" s="84" t="s">
        <v>86</v>
      </c>
      <c r="E47" s="85">
        <v>4000</v>
      </c>
      <c r="F47" s="86">
        <v>1</v>
      </c>
      <c r="G47" s="22">
        <f t="shared" si="5"/>
        <v>4000</v>
      </c>
      <c r="H47" s="22">
        <v>4000</v>
      </c>
      <c r="I47" s="144"/>
      <c r="J47" s="44"/>
      <c r="K47" s="17" t="s">
        <v>26</v>
      </c>
      <c r="L47" s="87"/>
      <c r="M47" s="60" t="s">
        <v>27</v>
      </c>
      <c r="N47" s="88" t="s">
        <v>28</v>
      </c>
      <c r="O47" s="89">
        <v>1</v>
      </c>
      <c r="P47" s="29">
        <v>4000</v>
      </c>
      <c r="Q47" s="90"/>
    </row>
    <row r="48" spans="1:17" s="31" customFormat="1" ht="20.100000000000001" customHeight="1">
      <c r="A48" s="21" t="s">
        <v>23</v>
      </c>
      <c r="B48" s="83">
        <v>203008</v>
      </c>
      <c r="C48" s="83" t="s">
        <v>84</v>
      </c>
      <c r="D48" s="84" t="s">
        <v>87</v>
      </c>
      <c r="E48" s="85">
        <v>3000</v>
      </c>
      <c r="F48" s="86">
        <v>10</v>
      </c>
      <c r="G48" s="22">
        <f t="shared" si="5"/>
        <v>30000</v>
      </c>
      <c r="H48" s="22">
        <v>30000</v>
      </c>
      <c r="I48" s="144"/>
      <c r="J48" s="44"/>
      <c r="K48" s="17" t="s">
        <v>26</v>
      </c>
      <c r="L48" s="87"/>
      <c r="M48" s="60" t="s">
        <v>27</v>
      </c>
      <c r="N48" s="88" t="s">
        <v>28</v>
      </c>
      <c r="O48" s="89">
        <v>1</v>
      </c>
      <c r="P48" s="29">
        <v>30000</v>
      </c>
      <c r="Q48" s="90"/>
    </row>
    <row r="49" spans="1:17" s="92" customFormat="1" ht="20.100000000000001" customHeight="1">
      <c r="A49" s="21" t="s">
        <v>23</v>
      </c>
      <c r="B49" s="83">
        <v>203008</v>
      </c>
      <c r="C49" s="83" t="s">
        <v>84</v>
      </c>
      <c r="D49" s="91" t="s">
        <v>88</v>
      </c>
      <c r="E49" s="85">
        <v>200</v>
      </c>
      <c r="F49" s="86">
        <v>1000</v>
      </c>
      <c r="G49" s="22">
        <f t="shared" si="5"/>
        <v>200000</v>
      </c>
      <c r="H49" s="22">
        <v>200000</v>
      </c>
      <c r="I49" s="144"/>
      <c r="J49" s="44"/>
      <c r="K49" s="17" t="s">
        <v>26</v>
      </c>
      <c r="L49" s="87"/>
      <c r="M49" s="60" t="s">
        <v>27</v>
      </c>
      <c r="N49" s="88" t="s">
        <v>28</v>
      </c>
      <c r="O49" s="89">
        <v>1</v>
      </c>
      <c r="P49" s="29">
        <v>200000</v>
      </c>
      <c r="Q49" s="90"/>
    </row>
    <row r="50" spans="1:17" s="92" customFormat="1" ht="20.100000000000001" customHeight="1">
      <c r="A50" s="21" t="s">
        <v>23</v>
      </c>
      <c r="B50" s="83">
        <v>203008</v>
      </c>
      <c r="C50" s="83" t="s">
        <v>84</v>
      </c>
      <c r="D50" s="93" t="s">
        <v>89</v>
      </c>
      <c r="E50" s="85">
        <v>40000</v>
      </c>
      <c r="F50" s="86">
        <v>1</v>
      </c>
      <c r="G50" s="22">
        <f t="shared" si="5"/>
        <v>40000</v>
      </c>
      <c r="H50" s="22">
        <v>40000</v>
      </c>
      <c r="I50" s="144"/>
      <c r="J50" s="44"/>
      <c r="K50" s="17" t="s">
        <v>26</v>
      </c>
      <c r="L50" s="87"/>
      <c r="M50" s="60" t="s">
        <v>27</v>
      </c>
      <c r="N50" s="88" t="s">
        <v>28</v>
      </c>
      <c r="O50" s="89">
        <v>1</v>
      </c>
      <c r="P50" s="29">
        <v>40000</v>
      </c>
      <c r="Q50" s="90"/>
    </row>
    <row r="51" spans="1:17" s="92" customFormat="1" ht="20.100000000000001" customHeight="1">
      <c r="A51" s="21" t="s">
        <v>23</v>
      </c>
      <c r="B51" s="83">
        <v>203008</v>
      </c>
      <c r="C51" s="83" t="s">
        <v>84</v>
      </c>
      <c r="D51" s="84" t="s">
        <v>90</v>
      </c>
      <c r="E51" s="85">
        <v>5000</v>
      </c>
      <c r="F51" s="86">
        <v>10</v>
      </c>
      <c r="G51" s="22">
        <f t="shared" si="5"/>
        <v>50000</v>
      </c>
      <c r="H51" s="22">
        <v>50000</v>
      </c>
      <c r="I51" s="144"/>
      <c r="J51" s="44"/>
      <c r="K51" s="17" t="s">
        <v>26</v>
      </c>
      <c r="L51" s="87"/>
      <c r="M51" s="60" t="s">
        <v>27</v>
      </c>
      <c r="N51" s="88" t="s">
        <v>28</v>
      </c>
      <c r="O51" s="89">
        <v>1</v>
      </c>
      <c r="P51" s="29">
        <v>50000</v>
      </c>
      <c r="Q51" s="62" t="s">
        <v>53</v>
      </c>
    </row>
    <row r="52" spans="1:17" s="92" customFormat="1" ht="20.100000000000001" customHeight="1">
      <c r="A52" s="21" t="s">
        <v>23</v>
      </c>
      <c r="B52" s="83">
        <v>203008</v>
      </c>
      <c r="C52" s="83" t="s">
        <v>84</v>
      </c>
      <c r="D52" s="83" t="s">
        <v>44</v>
      </c>
      <c r="E52" s="94">
        <v>3500</v>
      </c>
      <c r="F52" s="95">
        <v>1</v>
      </c>
      <c r="G52" s="22">
        <f t="shared" si="5"/>
        <v>3500</v>
      </c>
      <c r="H52" s="22">
        <v>3500</v>
      </c>
      <c r="I52" s="144"/>
      <c r="J52" s="44"/>
      <c r="K52" s="17" t="s">
        <v>26</v>
      </c>
      <c r="L52" s="59"/>
      <c r="M52" s="60" t="s">
        <v>27</v>
      </c>
      <c r="N52" s="88" t="s">
        <v>28</v>
      </c>
      <c r="O52" s="89">
        <v>1</v>
      </c>
      <c r="P52" s="29">
        <v>3500</v>
      </c>
      <c r="Q52" s="90"/>
    </row>
    <row r="53" spans="1:17" s="92" customFormat="1" ht="20.100000000000001" customHeight="1">
      <c r="A53" s="21" t="s">
        <v>23</v>
      </c>
      <c r="B53" s="83">
        <v>203008</v>
      </c>
      <c r="C53" s="83" t="s">
        <v>84</v>
      </c>
      <c r="D53" s="84" t="s">
        <v>91</v>
      </c>
      <c r="E53" s="85">
        <v>2400</v>
      </c>
      <c r="F53" s="86">
        <v>6</v>
      </c>
      <c r="G53" s="22">
        <f t="shared" si="5"/>
        <v>14400</v>
      </c>
      <c r="H53" s="44"/>
      <c r="I53" s="144"/>
      <c r="J53" s="22">
        <v>14400</v>
      </c>
      <c r="K53" s="17" t="s">
        <v>41</v>
      </c>
      <c r="L53" s="87"/>
      <c r="M53" s="60" t="s">
        <v>27</v>
      </c>
      <c r="N53" s="88" t="s">
        <v>28</v>
      </c>
      <c r="O53" s="89">
        <v>1</v>
      </c>
      <c r="P53" s="29">
        <v>14400</v>
      </c>
      <c r="Q53" s="90"/>
    </row>
    <row r="54" spans="1:17" s="92" customFormat="1" ht="20.100000000000001" customHeight="1">
      <c r="A54" s="21" t="s">
        <v>23</v>
      </c>
      <c r="B54" s="83">
        <v>203008</v>
      </c>
      <c r="C54" s="83" t="s">
        <v>84</v>
      </c>
      <c r="D54" s="84" t="s">
        <v>92</v>
      </c>
      <c r="E54" s="85">
        <v>4500</v>
      </c>
      <c r="F54" s="86">
        <v>22</v>
      </c>
      <c r="G54" s="22">
        <f t="shared" si="5"/>
        <v>99000</v>
      </c>
      <c r="H54" s="44"/>
      <c r="I54" s="144"/>
      <c r="J54" s="22">
        <v>99000</v>
      </c>
      <c r="K54" s="17" t="s">
        <v>41</v>
      </c>
      <c r="L54" s="87"/>
      <c r="M54" s="60" t="s">
        <v>27</v>
      </c>
      <c r="N54" s="88" t="s">
        <v>28</v>
      </c>
      <c r="O54" s="89">
        <v>1</v>
      </c>
      <c r="P54" s="29">
        <v>99000</v>
      </c>
      <c r="Q54" s="90"/>
    </row>
    <row r="55" spans="1:17" s="63" customFormat="1" ht="20.100000000000001" customHeight="1">
      <c r="A55" s="21" t="s">
        <v>23</v>
      </c>
      <c r="B55" s="83">
        <v>203008</v>
      </c>
      <c r="C55" s="83" t="s">
        <v>84</v>
      </c>
      <c r="D55" s="84" t="s">
        <v>93</v>
      </c>
      <c r="E55" s="85">
        <v>5400</v>
      </c>
      <c r="F55" s="86">
        <v>4</v>
      </c>
      <c r="G55" s="22">
        <f t="shared" si="5"/>
        <v>21600</v>
      </c>
      <c r="H55" s="44"/>
      <c r="I55" s="144"/>
      <c r="J55" s="22">
        <v>21600</v>
      </c>
      <c r="K55" s="17" t="s">
        <v>41</v>
      </c>
      <c r="L55" s="87"/>
      <c r="M55" s="60" t="s">
        <v>27</v>
      </c>
      <c r="N55" s="88" t="s">
        <v>28</v>
      </c>
      <c r="O55" s="89">
        <v>1</v>
      </c>
      <c r="P55" s="29">
        <v>21600</v>
      </c>
      <c r="Q55" s="90"/>
    </row>
    <row r="56" spans="1:17" s="63" customFormat="1" ht="20.100000000000001" customHeight="1">
      <c r="A56" s="21" t="s">
        <v>23</v>
      </c>
      <c r="B56" s="83">
        <v>203008</v>
      </c>
      <c r="C56" s="83" t="s">
        <v>84</v>
      </c>
      <c r="D56" s="83" t="s">
        <v>94</v>
      </c>
      <c r="E56" s="96">
        <v>35000</v>
      </c>
      <c r="F56" s="95">
        <v>25</v>
      </c>
      <c r="G56" s="22">
        <f t="shared" si="5"/>
        <v>875000</v>
      </c>
      <c r="H56" s="44"/>
      <c r="I56" s="144"/>
      <c r="J56" s="22">
        <v>875000</v>
      </c>
      <c r="K56" s="17" t="s">
        <v>41</v>
      </c>
      <c r="L56" s="87"/>
      <c r="M56" s="60" t="s">
        <v>27</v>
      </c>
      <c r="N56" s="88" t="s">
        <v>28</v>
      </c>
      <c r="O56" s="89">
        <v>1</v>
      </c>
      <c r="P56" s="29">
        <v>875000</v>
      </c>
      <c r="Q56" s="90"/>
    </row>
    <row r="57" spans="1:17" s="92" customFormat="1" ht="20.100000000000001" customHeight="1">
      <c r="A57" s="21" t="s">
        <v>23</v>
      </c>
      <c r="B57" s="83">
        <v>203008</v>
      </c>
      <c r="C57" s="83" t="s">
        <v>84</v>
      </c>
      <c r="D57" s="97" t="s">
        <v>95</v>
      </c>
      <c r="E57" s="85">
        <v>3500</v>
      </c>
      <c r="F57" s="86">
        <v>140</v>
      </c>
      <c r="G57" s="22">
        <f t="shared" si="5"/>
        <v>490000</v>
      </c>
      <c r="H57" s="44"/>
      <c r="I57" s="144"/>
      <c r="J57" s="22">
        <v>490000</v>
      </c>
      <c r="K57" s="17" t="s">
        <v>26</v>
      </c>
      <c r="L57" s="59"/>
      <c r="M57" s="60" t="s">
        <v>27</v>
      </c>
      <c r="N57" s="88" t="s">
        <v>28</v>
      </c>
      <c r="O57" s="89">
        <v>1</v>
      </c>
      <c r="P57" s="29">
        <v>490000</v>
      </c>
      <c r="Q57" s="90"/>
    </row>
    <row r="58" spans="1:17" s="92" customFormat="1" ht="20.100000000000001" customHeight="1">
      <c r="A58" s="21" t="s">
        <v>23</v>
      </c>
      <c r="B58" s="83">
        <v>203008</v>
      </c>
      <c r="C58" s="83" t="s">
        <v>84</v>
      </c>
      <c r="D58" s="83" t="s">
        <v>96</v>
      </c>
      <c r="E58" s="94">
        <v>10000</v>
      </c>
      <c r="F58" s="95">
        <v>20</v>
      </c>
      <c r="G58" s="22">
        <f t="shared" si="5"/>
        <v>200000</v>
      </c>
      <c r="H58" s="44"/>
      <c r="I58" s="144"/>
      <c r="J58" s="22">
        <v>200000</v>
      </c>
      <c r="K58" s="17" t="s">
        <v>41</v>
      </c>
      <c r="L58" s="59"/>
      <c r="M58" s="60" t="s">
        <v>27</v>
      </c>
      <c r="N58" s="88" t="s">
        <v>28</v>
      </c>
      <c r="O58" s="89">
        <v>1</v>
      </c>
      <c r="P58" s="29">
        <v>200000</v>
      </c>
      <c r="Q58" s="90"/>
    </row>
    <row r="59" spans="1:17" s="92" customFormat="1" ht="20.100000000000001" customHeight="1">
      <c r="A59" s="21" t="s">
        <v>23</v>
      </c>
      <c r="B59" s="83">
        <v>203008</v>
      </c>
      <c r="C59" s="83" t="s">
        <v>84</v>
      </c>
      <c r="D59" s="83" t="s">
        <v>97</v>
      </c>
      <c r="E59" s="94">
        <v>180000</v>
      </c>
      <c r="F59" s="95">
        <v>4</v>
      </c>
      <c r="G59" s="22">
        <f t="shared" si="5"/>
        <v>720000</v>
      </c>
      <c r="H59" s="44"/>
      <c r="I59" s="144"/>
      <c r="J59" s="22">
        <v>720000</v>
      </c>
      <c r="K59" s="17" t="s">
        <v>41</v>
      </c>
      <c r="L59" s="59"/>
      <c r="M59" s="60" t="s">
        <v>27</v>
      </c>
      <c r="N59" s="88" t="s">
        <v>28</v>
      </c>
      <c r="O59" s="89">
        <v>1</v>
      </c>
      <c r="P59" s="29">
        <v>720000</v>
      </c>
      <c r="Q59" s="90"/>
    </row>
    <row r="60" spans="1:17" s="92" customFormat="1" ht="20.100000000000001" customHeight="1">
      <c r="A60" s="21" t="s">
        <v>23</v>
      </c>
      <c r="B60" s="83">
        <v>203008</v>
      </c>
      <c r="C60" s="83" t="s">
        <v>84</v>
      </c>
      <c r="D60" s="83" t="s">
        <v>98</v>
      </c>
      <c r="E60" s="144">
        <v>300000</v>
      </c>
      <c r="F60" s="95">
        <v>1</v>
      </c>
      <c r="G60" s="22">
        <v>300000</v>
      </c>
      <c r="H60" s="44"/>
      <c r="I60" s="144"/>
      <c r="J60" s="22">
        <v>300000</v>
      </c>
      <c r="K60" s="17" t="s">
        <v>41</v>
      </c>
      <c r="L60" s="59"/>
      <c r="M60" s="60" t="s">
        <v>27</v>
      </c>
      <c r="N60" s="88" t="s">
        <v>28</v>
      </c>
      <c r="O60" s="89">
        <v>1</v>
      </c>
      <c r="P60" s="29">
        <v>300000</v>
      </c>
      <c r="Q60" s="90"/>
    </row>
    <row r="61" spans="1:17" s="41" customFormat="1" ht="20.100000000000001" customHeight="1">
      <c r="A61" s="36" t="s">
        <v>23</v>
      </c>
      <c r="B61" s="36">
        <v>203008</v>
      </c>
      <c r="C61" s="36" t="s">
        <v>84</v>
      </c>
      <c r="D61" s="36" t="s">
        <v>33</v>
      </c>
      <c r="E61" s="37"/>
      <c r="F61" s="36"/>
      <c r="G61" s="140">
        <f>SUM(G46:G60)</f>
        <v>3067500</v>
      </c>
      <c r="H61" s="140">
        <f>SUM(H46:H60)</f>
        <v>347500</v>
      </c>
      <c r="I61" s="140"/>
      <c r="J61" s="140">
        <f>SUM(J46:J60)</f>
        <v>2720000</v>
      </c>
      <c r="K61" s="141"/>
      <c r="L61" s="142"/>
      <c r="M61" s="38"/>
      <c r="N61" s="38"/>
      <c r="O61" s="38"/>
      <c r="P61" s="39"/>
      <c r="Q61" s="40"/>
    </row>
    <row r="62" spans="1:17" s="63" customFormat="1" ht="20.100000000000001" customHeight="1">
      <c r="A62" s="98" t="s">
        <v>23</v>
      </c>
      <c r="B62" s="98">
        <v>203009</v>
      </c>
      <c r="C62" s="21" t="s">
        <v>99</v>
      </c>
      <c r="D62" s="21" t="s">
        <v>100</v>
      </c>
      <c r="E62" s="22">
        <v>5000</v>
      </c>
      <c r="F62" s="23">
        <v>5</v>
      </c>
      <c r="G62" s="22">
        <v>25000</v>
      </c>
      <c r="H62" s="22"/>
      <c r="I62" s="25"/>
      <c r="J62" s="22">
        <v>25000</v>
      </c>
      <c r="K62" s="17" t="s">
        <v>41</v>
      </c>
      <c r="L62" s="26"/>
      <c r="M62" s="99"/>
      <c r="N62" s="27" t="s">
        <v>28</v>
      </c>
      <c r="O62" s="28">
        <v>1</v>
      </c>
      <c r="P62" s="29">
        <f>G62</f>
        <v>25000</v>
      </c>
      <c r="Q62" s="30" t="s">
        <v>101</v>
      </c>
    </row>
    <row r="63" spans="1:17" s="63" customFormat="1" ht="20.100000000000001" customHeight="1">
      <c r="A63" s="98" t="s">
        <v>23</v>
      </c>
      <c r="B63" s="98">
        <v>203009</v>
      </c>
      <c r="C63" s="21" t="s">
        <v>99</v>
      </c>
      <c r="D63" s="21" t="s">
        <v>102</v>
      </c>
      <c r="E63" s="22">
        <v>10000</v>
      </c>
      <c r="F63" s="23">
        <v>1</v>
      </c>
      <c r="G63" s="22">
        <v>10000</v>
      </c>
      <c r="H63" s="22"/>
      <c r="I63" s="25"/>
      <c r="J63" s="22">
        <v>10000</v>
      </c>
      <c r="K63" s="17" t="s">
        <v>41</v>
      </c>
      <c r="L63" s="26"/>
      <c r="M63" s="99"/>
      <c r="N63" s="27" t="s">
        <v>28</v>
      </c>
      <c r="O63" s="28">
        <v>1</v>
      </c>
      <c r="P63" s="29">
        <f>G63</f>
        <v>10000</v>
      </c>
      <c r="Q63" s="30" t="s">
        <v>101</v>
      </c>
    </row>
    <row r="64" spans="1:17" s="63" customFormat="1" ht="20.100000000000001" customHeight="1">
      <c r="A64" s="98" t="s">
        <v>23</v>
      </c>
      <c r="B64" s="98">
        <v>203009</v>
      </c>
      <c r="C64" s="21" t="s">
        <v>99</v>
      </c>
      <c r="D64" s="21" t="s">
        <v>103</v>
      </c>
      <c r="E64" s="22">
        <v>7000</v>
      </c>
      <c r="F64" s="23">
        <v>2</v>
      </c>
      <c r="G64" s="22">
        <v>14000</v>
      </c>
      <c r="H64" s="22"/>
      <c r="I64" s="100"/>
      <c r="J64" s="22">
        <v>14000</v>
      </c>
      <c r="K64" s="17" t="s">
        <v>41</v>
      </c>
      <c r="L64" s="101"/>
      <c r="M64" s="99"/>
      <c r="N64" s="27" t="s">
        <v>28</v>
      </c>
      <c r="O64" s="28">
        <v>1</v>
      </c>
      <c r="P64" s="29">
        <f>G64</f>
        <v>14000</v>
      </c>
      <c r="Q64" s="30" t="s">
        <v>101</v>
      </c>
    </row>
    <row r="65" spans="1:17" s="41" customFormat="1" ht="20.100000000000001" customHeight="1">
      <c r="A65" s="36" t="s">
        <v>23</v>
      </c>
      <c r="B65" s="36">
        <v>203009</v>
      </c>
      <c r="C65" s="36" t="s">
        <v>99</v>
      </c>
      <c r="D65" s="36" t="s">
        <v>33</v>
      </c>
      <c r="E65" s="37"/>
      <c r="F65" s="36"/>
      <c r="G65" s="140">
        <f>SUM(G62:G64)</f>
        <v>49000</v>
      </c>
      <c r="H65" s="140"/>
      <c r="I65" s="140"/>
      <c r="J65" s="140">
        <f>SUM(J62:J64)</f>
        <v>49000</v>
      </c>
      <c r="K65" s="141"/>
      <c r="L65" s="142"/>
      <c r="M65" s="38"/>
      <c r="N65" s="38"/>
      <c r="O65" s="38"/>
      <c r="P65" s="39"/>
      <c r="Q65" s="40"/>
    </row>
    <row r="66" spans="1:17" s="31" customFormat="1" ht="32.1" customHeight="1">
      <c r="A66" s="98" t="s">
        <v>23</v>
      </c>
      <c r="B66" s="98">
        <v>203010</v>
      </c>
      <c r="C66" s="21" t="s">
        <v>104</v>
      </c>
      <c r="D66" s="21" t="s">
        <v>105</v>
      </c>
      <c r="E66" s="22">
        <v>2400000</v>
      </c>
      <c r="F66" s="23">
        <v>1</v>
      </c>
      <c r="G66" s="22">
        <v>2400000</v>
      </c>
      <c r="H66" s="22">
        <v>2400000</v>
      </c>
      <c r="I66" s="100"/>
      <c r="J66" s="22"/>
      <c r="K66" s="102" t="s">
        <v>106</v>
      </c>
      <c r="L66" s="101"/>
      <c r="M66" s="99" t="s">
        <v>27</v>
      </c>
      <c r="N66" s="27" t="s">
        <v>28</v>
      </c>
      <c r="O66" s="28">
        <v>1</v>
      </c>
      <c r="P66" s="29">
        <v>2400000</v>
      </c>
      <c r="Q66" s="30" t="s">
        <v>107</v>
      </c>
    </row>
    <row r="67" spans="1:17" s="41" customFormat="1" ht="20.100000000000001" customHeight="1">
      <c r="A67" s="36" t="s">
        <v>23</v>
      </c>
      <c r="B67" s="36">
        <v>203010</v>
      </c>
      <c r="C67" s="36" t="s">
        <v>104</v>
      </c>
      <c r="D67" s="36" t="s">
        <v>33</v>
      </c>
      <c r="E67" s="37"/>
      <c r="F67" s="36"/>
      <c r="G67" s="140">
        <f>SUM(G66)</f>
        <v>2400000</v>
      </c>
      <c r="H67" s="140">
        <f>SUM(H66)</f>
        <v>2400000</v>
      </c>
      <c r="I67" s="140"/>
      <c r="J67" s="140"/>
      <c r="K67" s="141"/>
      <c r="L67" s="142"/>
      <c r="M67" s="38"/>
      <c r="N67" s="38"/>
      <c r="O67" s="38"/>
      <c r="P67" s="39"/>
      <c r="Q67" s="40"/>
    </row>
    <row r="68" spans="1:17" s="31" customFormat="1" ht="20.100000000000001" customHeight="1">
      <c r="A68" s="21" t="s">
        <v>23</v>
      </c>
      <c r="B68" s="103">
        <v>203012</v>
      </c>
      <c r="C68" s="21" t="s">
        <v>108</v>
      </c>
      <c r="D68" s="83" t="s">
        <v>109</v>
      </c>
      <c r="E68" s="22">
        <v>6000</v>
      </c>
      <c r="F68" s="57">
        <v>1</v>
      </c>
      <c r="G68" s="22">
        <f t="shared" ref="G68:G93" si="6">E68*F68</f>
        <v>6000</v>
      </c>
      <c r="H68" s="22"/>
      <c r="I68" s="22"/>
      <c r="J68" s="22">
        <v>6000</v>
      </c>
      <c r="K68" s="17" t="s">
        <v>110</v>
      </c>
      <c r="L68" s="59"/>
      <c r="M68" s="64" t="s">
        <v>27</v>
      </c>
      <c r="N68" s="104" t="s">
        <v>28</v>
      </c>
      <c r="O68" s="105">
        <v>1</v>
      </c>
      <c r="P68" s="29">
        <v>6000</v>
      </c>
      <c r="Q68" s="90"/>
    </row>
    <row r="69" spans="1:17" s="31" customFormat="1" ht="20.100000000000001" customHeight="1">
      <c r="A69" s="21" t="s">
        <v>23</v>
      </c>
      <c r="B69" s="103">
        <v>203012</v>
      </c>
      <c r="C69" s="21" t="s">
        <v>108</v>
      </c>
      <c r="D69" s="83" t="s">
        <v>111</v>
      </c>
      <c r="E69" s="22">
        <v>3000</v>
      </c>
      <c r="F69" s="57">
        <v>9</v>
      </c>
      <c r="G69" s="22">
        <f t="shared" si="6"/>
        <v>27000</v>
      </c>
      <c r="H69" s="22"/>
      <c r="I69" s="22"/>
      <c r="J69" s="22">
        <v>27000</v>
      </c>
      <c r="K69" s="17" t="s">
        <v>110</v>
      </c>
      <c r="L69" s="59"/>
      <c r="M69" s="64" t="s">
        <v>27</v>
      </c>
      <c r="N69" s="104" t="s">
        <v>28</v>
      </c>
      <c r="O69" s="105">
        <v>1</v>
      </c>
      <c r="P69" s="29">
        <v>27000</v>
      </c>
      <c r="Q69" s="90"/>
    </row>
    <row r="70" spans="1:17" s="31" customFormat="1" ht="20.100000000000001" customHeight="1">
      <c r="A70" s="21" t="s">
        <v>23</v>
      </c>
      <c r="B70" s="103">
        <v>203012</v>
      </c>
      <c r="C70" s="21" t="s">
        <v>108</v>
      </c>
      <c r="D70" s="83" t="s">
        <v>112</v>
      </c>
      <c r="E70" s="22">
        <v>9000</v>
      </c>
      <c r="F70" s="57">
        <v>7</v>
      </c>
      <c r="G70" s="22">
        <f t="shared" si="6"/>
        <v>63000</v>
      </c>
      <c r="H70" s="22"/>
      <c r="I70" s="22"/>
      <c r="J70" s="22">
        <v>63000</v>
      </c>
      <c r="K70" s="17" t="s">
        <v>110</v>
      </c>
      <c r="L70" s="59"/>
      <c r="M70" s="64" t="s">
        <v>27</v>
      </c>
      <c r="N70" s="104" t="s">
        <v>28</v>
      </c>
      <c r="O70" s="105">
        <v>1</v>
      </c>
      <c r="P70" s="29">
        <v>63000</v>
      </c>
      <c r="Q70" s="90"/>
    </row>
    <row r="71" spans="1:17" s="31" customFormat="1" ht="20.100000000000001" customHeight="1">
      <c r="A71" s="21" t="s">
        <v>23</v>
      </c>
      <c r="B71" s="103">
        <v>203012</v>
      </c>
      <c r="C71" s="21" t="s">
        <v>108</v>
      </c>
      <c r="D71" s="83" t="s">
        <v>113</v>
      </c>
      <c r="E71" s="22">
        <v>6800</v>
      </c>
      <c r="F71" s="57">
        <v>3</v>
      </c>
      <c r="G71" s="22">
        <f t="shared" si="6"/>
        <v>20400</v>
      </c>
      <c r="H71" s="22"/>
      <c r="I71" s="22"/>
      <c r="J71" s="22">
        <v>20400</v>
      </c>
      <c r="K71" s="17" t="s">
        <v>110</v>
      </c>
      <c r="L71" s="59"/>
      <c r="M71" s="64" t="s">
        <v>27</v>
      </c>
      <c r="N71" s="104" t="s">
        <v>28</v>
      </c>
      <c r="O71" s="105">
        <v>1</v>
      </c>
      <c r="P71" s="29">
        <v>20400</v>
      </c>
      <c r="Q71" s="90"/>
    </row>
    <row r="72" spans="1:17" s="31" customFormat="1" ht="20.100000000000001" customHeight="1">
      <c r="A72" s="21" t="s">
        <v>23</v>
      </c>
      <c r="B72" s="103">
        <v>203012</v>
      </c>
      <c r="C72" s="21" t="s">
        <v>108</v>
      </c>
      <c r="D72" s="83" t="s">
        <v>114</v>
      </c>
      <c r="E72" s="22">
        <v>3000</v>
      </c>
      <c r="F72" s="57">
        <v>1</v>
      </c>
      <c r="G72" s="22">
        <f t="shared" si="6"/>
        <v>3000</v>
      </c>
      <c r="H72" s="22"/>
      <c r="I72" s="22"/>
      <c r="J72" s="22">
        <v>3000</v>
      </c>
      <c r="K72" s="17" t="s">
        <v>110</v>
      </c>
      <c r="L72" s="59"/>
      <c r="M72" s="64" t="s">
        <v>27</v>
      </c>
      <c r="N72" s="104" t="s">
        <v>28</v>
      </c>
      <c r="O72" s="105">
        <v>1</v>
      </c>
      <c r="P72" s="29">
        <v>3000</v>
      </c>
      <c r="Q72" s="90"/>
    </row>
    <row r="73" spans="1:17" s="31" customFormat="1" ht="20.100000000000001" customHeight="1">
      <c r="A73" s="21" t="s">
        <v>23</v>
      </c>
      <c r="B73" s="103">
        <v>203012</v>
      </c>
      <c r="C73" s="21" t="s">
        <v>108</v>
      </c>
      <c r="D73" s="83" t="s">
        <v>115</v>
      </c>
      <c r="E73" s="22">
        <v>900</v>
      </c>
      <c r="F73" s="57">
        <v>2</v>
      </c>
      <c r="G73" s="22">
        <f t="shared" si="6"/>
        <v>1800</v>
      </c>
      <c r="H73" s="22"/>
      <c r="I73" s="22"/>
      <c r="J73" s="22">
        <v>1800</v>
      </c>
      <c r="K73" s="17" t="s">
        <v>110</v>
      </c>
      <c r="L73" s="59"/>
      <c r="M73" s="64" t="s">
        <v>27</v>
      </c>
      <c r="N73" s="104" t="s">
        <v>28</v>
      </c>
      <c r="O73" s="105">
        <v>1</v>
      </c>
      <c r="P73" s="29">
        <v>1800</v>
      </c>
      <c r="Q73" s="90"/>
    </row>
    <row r="74" spans="1:17" s="31" customFormat="1" ht="20.100000000000001" customHeight="1">
      <c r="A74" s="21" t="s">
        <v>23</v>
      </c>
      <c r="B74" s="103">
        <v>203012</v>
      </c>
      <c r="C74" s="21" t="s">
        <v>108</v>
      </c>
      <c r="D74" s="83" t="s">
        <v>116</v>
      </c>
      <c r="E74" s="22">
        <v>12000</v>
      </c>
      <c r="F74" s="57">
        <v>1</v>
      </c>
      <c r="G74" s="22">
        <f t="shared" si="6"/>
        <v>12000</v>
      </c>
      <c r="H74" s="22"/>
      <c r="I74" s="22"/>
      <c r="J74" s="22">
        <v>12000</v>
      </c>
      <c r="K74" s="17" t="s">
        <v>110</v>
      </c>
      <c r="L74" s="59"/>
      <c r="M74" s="64" t="s">
        <v>27</v>
      </c>
      <c r="N74" s="104" t="s">
        <v>28</v>
      </c>
      <c r="O74" s="105">
        <v>1</v>
      </c>
      <c r="P74" s="29">
        <v>12000</v>
      </c>
      <c r="Q74" s="90"/>
    </row>
    <row r="75" spans="1:17" s="31" customFormat="1" ht="20.100000000000001" customHeight="1">
      <c r="A75" s="21" t="s">
        <v>23</v>
      </c>
      <c r="B75" s="103">
        <v>203012</v>
      </c>
      <c r="C75" s="21" t="s">
        <v>108</v>
      </c>
      <c r="D75" s="83" t="s">
        <v>117</v>
      </c>
      <c r="E75" s="22">
        <v>8000</v>
      </c>
      <c r="F75" s="57">
        <v>1</v>
      </c>
      <c r="G75" s="22">
        <f t="shared" si="6"/>
        <v>8000</v>
      </c>
      <c r="H75" s="22"/>
      <c r="I75" s="22"/>
      <c r="J75" s="22">
        <v>8000</v>
      </c>
      <c r="K75" s="17" t="s">
        <v>110</v>
      </c>
      <c r="L75" s="59"/>
      <c r="M75" s="64" t="s">
        <v>27</v>
      </c>
      <c r="N75" s="104" t="s">
        <v>28</v>
      </c>
      <c r="O75" s="105">
        <v>1</v>
      </c>
      <c r="P75" s="29">
        <v>8000</v>
      </c>
      <c r="Q75" s="90"/>
    </row>
    <row r="76" spans="1:17" s="31" customFormat="1" ht="20.100000000000001" customHeight="1">
      <c r="A76" s="21" t="s">
        <v>23</v>
      </c>
      <c r="B76" s="103">
        <v>203012</v>
      </c>
      <c r="C76" s="21" t="s">
        <v>108</v>
      </c>
      <c r="D76" s="83" t="s">
        <v>118</v>
      </c>
      <c r="E76" s="22">
        <v>1000</v>
      </c>
      <c r="F76" s="57">
        <v>1</v>
      </c>
      <c r="G76" s="22">
        <f t="shared" si="6"/>
        <v>1000</v>
      </c>
      <c r="H76" s="22"/>
      <c r="I76" s="22"/>
      <c r="J76" s="22">
        <v>1000</v>
      </c>
      <c r="K76" s="17" t="s">
        <v>110</v>
      </c>
      <c r="L76" s="59"/>
      <c r="M76" s="64" t="s">
        <v>27</v>
      </c>
      <c r="N76" s="104" t="s">
        <v>28</v>
      </c>
      <c r="O76" s="105">
        <v>1</v>
      </c>
      <c r="P76" s="29">
        <v>1000</v>
      </c>
      <c r="Q76" s="90"/>
    </row>
    <row r="77" spans="1:17" s="31" customFormat="1" ht="20.100000000000001" customHeight="1">
      <c r="A77" s="21" t="s">
        <v>23</v>
      </c>
      <c r="B77" s="103">
        <v>203012</v>
      </c>
      <c r="C77" s="21" t="s">
        <v>108</v>
      </c>
      <c r="D77" s="83" t="s">
        <v>119</v>
      </c>
      <c r="E77" s="22">
        <v>1500</v>
      </c>
      <c r="F77" s="57">
        <v>30</v>
      </c>
      <c r="G77" s="22">
        <f t="shared" si="6"/>
        <v>45000</v>
      </c>
      <c r="H77" s="22"/>
      <c r="I77" s="22"/>
      <c r="J77" s="22">
        <v>45000</v>
      </c>
      <c r="K77" s="17" t="s">
        <v>110</v>
      </c>
      <c r="L77" s="59"/>
      <c r="M77" s="64" t="s">
        <v>27</v>
      </c>
      <c r="N77" s="104" t="s">
        <v>28</v>
      </c>
      <c r="O77" s="105">
        <v>1</v>
      </c>
      <c r="P77" s="29">
        <v>45000</v>
      </c>
      <c r="Q77" s="90"/>
    </row>
    <row r="78" spans="1:17" s="31" customFormat="1" ht="20.100000000000001" customHeight="1">
      <c r="A78" s="21" t="s">
        <v>23</v>
      </c>
      <c r="B78" s="103">
        <v>203012</v>
      </c>
      <c r="C78" s="21" t="s">
        <v>108</v>
      </c>
      <c r="D78" s="83" t="s">
        <v>120</v>
      </c>
      <c r="E78" s="22">
        <v>1000</v>
      </c>
      <c r="F78" s="57">
        <v>30</v>
      </c>
      <c r="G78" s="22">
        <f t="shared" si="6"/>
        <v>30000</v>
      </c>
      <c r="H78" s="22"/>
      <c r="I78" s="22"/>
      <c r="J78" s="22">
        <v>30000</v>
      </c>
      <c r="K78" s="17" t="s">
        <v>110</v>
      </c>
      <c r="L78" s="59"/>
      <c r="M78" s="64" t="s">
        <v>27</v>
      </c>
      <c r="N78" s="104" t="s">
        <v>28</v>
      </c>
      <c r="O78" s="105">
        <v>1</v>
      </c>
      <c r="P78" s="29">
        <v>30000</v>
      </c>
      <c r="Q78" s="90"/>
    </row>
    <row r="79" spans="1:17" s="63" customFormat="1" ht="20.100000000000001" customHeight="1">
      <c r="A79" s="21" t="s">
        <v>23</v>
      </c>
      <c r="B79" s="103">
        <v>203012</v>
      </c>
      <c r="C79" s="21" t="s">
        <v>108</v>
      </c>
      <c r="D79" s="65" t="s">
        <v>121</v>
      </c>
      <c r="E79" s="22">
        <v>3300</v>
      </c>
      <c r="F79" s="57">
        <v>1</v>
      </c>
      <c r="G79" s="22">
        <f t="shared" si="6"/>
        <v>3300</v>
      </c>
      <c r="H79" s="22"/>
      <c r="I79" s="22"/>
      <c r="J79" s="22">
        <v>3300</v>
      </c>
      <c r="K79" s="17" t="s">
        <v>110</v>
      </c>
      <c r="L79" s="59"/>
      <c r="M79" s="64" t="s">
        <v>27</v>
      </c>
      <c r="N79" s="104" t="s">
        <v>28</v>
      </c>
      <c r="O79" s="105">
        <v>1</v>
      </c>
      <c r="P79" s="29">
        <v>3300</v>
      </c>
      <c r="Q79" s="90"/>
    </row>
    <row r="80" spans="1:17" s="63" customFormat="1" ht="20.100000000000001" customHeight="1">
      <c r="A80" s="21" t="s">
        <v>23</v>
      </c>
      <c r="B80" s="103">
        <v>203012</v>
      </c>
      <c r="C80" s="21" t="s">
        <v>108</v>
      </c>
      <c r="D80" s="83" t="s">
        <v>122</v>
      </c>
      <c r="E80" s="22">
        <v>1000</v>
      </c>
      <c r="F80" s="57">
        <v>17</v>
      </c>
      <c r="G80" s="22">
        <f t="shared" si="6"/>
        <v>17000</v>
      </c>
      <c r="H80" s="22"/>
      <c r="I80" s="22"/>
      <c r="J80" s="22">
        <v>17000</v>
      </c>
      <c r="K80" s="17" t="s">
        <v>110</v>
      </c>
      <c r="L80" s="59"/>
      <c r="M80" s="64" t="s">
        <v>27</v>
      </c>
      <c r="N80" s="104" t="s">
        <v>28</v>
      </c>
      <c r="O80" s="105">
        <v>1</v>
      </c>
      <c r="P80" s="29">
        <v>17000</v>
      </c>
      <c r="Q80" s="90"/>
    </row>
    <row r="81" spans="1:17" s="63" customFormat="1" ht="20.100000000000001" customHeight="1">
      <c r="A81" s="21" t="s">
        <v>23</v>
      </c>
      <c r="B81" s="103">
        <v>203012</v>
      </c>
      <c r="C81" s="21" t="s">
        <v>108</v>
      </c>
      <c r="D81" s="83" t="s">
        <v>123</v>
      </c>
      <c r="E81" s="22">
        <v>450000</v>
      </c>
      <c r="F81" s="57">
        <v>1</v>
      </c>
      <c r="G81" s="22">
        <f t="shared" si="6"/>
        <v>450000</v>
      </c>
      <c r="H81" s="22"/>
      <c r="I81" s="22"/>
      <c r="J81" s="22">
        <v>450000</v>
      </c>
      <c r="K81" s="17" t="s">
        <v>110</v>
      </c>
      <c r="L81" s="59"/>
      <c r="M81" s="64" t="s">
        <v>27</v>
      </c>
      <c r="N81" s="104" t="s">
        <v>28</v>
      </c>
      <c r="O81" s="105">
        <v>1</v>
      </c>
      <c r="P81" s="29">
        <v>450000</v>
      </c>
      <c r="Q81" s="90"/>
    </row>
    <row r="82" spans="1:17" s="63" customFormat="1" ht="20.100000000000001" customHeight="1">
      <c r="A82" s="21" t="s">
        <v>23</v>
      </c>
      <c r="B82" s="106">
        <v>203012</v>
      </c>
      <c r="C82" s="21" t="s">
        <v>108</v>
      </c>
      <c r="D82" s="83" t="s">
        <v>124</v>
      </c>
      <c r="E82" s="22">
        <v>400000</v>
      </c>
      <c r="F82" s="57">
        <v>1</v>
      </c>
      <c r="G82" s="22">
        <f t="shared" si="6"/>
        <v>400000</v>
      </c>
      <c r="H82" s="22"/>
      <c r="I82" s="22"/>
      <c r="J82" s="22">
        <v>400000</v>
      </c>
      <c r="K82" s="17" t="s">
        <v>110</v>
      </c>
      <c r="L82" s="59"/>
      <c r="M82" s="60" t="s">
        <v>27</v>
      </c>
      <c r="N82" s="88" t="s">
        <v>28</v>
      </c>
      <c r="O82" s="89">
        <v>1</v>
      </c>
      <c r="P82" s="29">
        <v>400000</v>
      </c>
      <c r="Q82" s="90"/>
    </row>
    <row r="83" spans="1:17" s="63" customFormat="1" ht="20.100000000000001" customHeight="1">
      <c r="A83" s="21" t="s">
        <v>23</v>
      </c>
      <c r="B83" s="106">
        <v>203012</v>
      </c>
      <c r="C83" s="21" t="s">
        <v>108</v>
      </c>
      <c r="D83" s="83" t="s">
        <v>125</v>
      </c>
      <c r="E83" s="22">
        <v>800000</v>
      </c>
      <c r="F83" s="57">
        <v>1</v>
      </c>
      <c r="G83" s="22">
        <f t="shared" si="6"/>
        <v>800000</v>
      </c>
      <c r="H83" s="22"/>
      <c r="I83" s="22"/>
      <c r="J83" s="22">
        <v>800000</v>
      </c>
      <c r="K83" s="17" t="s">
        <v>110</v>
      </c>
      <c r="L83" s="59"/>
      <c r="M83" s="60" t="s">
        <v>27</v>
      </c>
      <c r="N83" s="88" t="s">
        <v>28</v>
      </c>
      <c r="O83" s="89">
        <v>1</v>
      </c>
      <c r="P83" s="29">
        <v>800000</v>
      </c>
      <c r="Q83" s="90"/>
    </row>
    <row r="84" spans="1:17" s="63" customFormat="1" ht="20.100000000000001" customHeight="1">
      <c r="A84" s="21" t="s">
        <v>23</v>
      </c>
      <c r="B84" s="106">
        <v>203012</v>
      </c>
      <c r="C84" s="21" t="s">
        <v>108</v>
      </c>
      <c r="D84" s="83" t="s">
        <v>126</v>
      </c>
      <c r="E84" s="22">
        <v>300000</v>
      </c>
      <c r="F84" s="57">
        <v>1</v>
      </c>
      <c r="G84" s="22">
        <f t="shared" si="6"/>
        <v>300000</v>
      </c>
      <c r="H84" s="22">
        <v>300000</v>
      </c>
      <c r="I84" s="22"/>
      <c r="J84" s="44"/>
      <c r="K84" s="17" t="s">
        <v>26</v>
      </c>
      <c r="L84" s="59"/>
      <c r="M84" s="60" t="s">
        <v>27</v>
      </c>
      <c r="N84" s="88" t="s">
        <v>28</v>
      </c>
      <c r="O84" s="89">
        <v>1</v>
      </c>
      <c r="P84" s="29">
        <v>300000</v>
      </c>
      <c r="Q84" s="90"/>
    </row>
    <row r="85" spans="1:17" s="63" customFormat="1" ht="20.100000000000001" customHeight="1">
      <c r="A85" s="21" t="s">
        <v>23</v>
      </c>
      <c r="B85" s="106">
        <v>203012</v>
      </c>
      <c r="C85" s="21" t="s">
        <v>108</v>
      </c>
      <c r="D85" s="83" t="s">
        <v>127</v>
      </c>
      <c r="E85" s="22">
        <v>300000</v>
      </c>
      <c r="F85" s="57">
        <v>1</v>
      </c>
      <c r="G85" s="22">
        <f t="shared" si="6"/>
        <v>300000</v>
      </c>
      <c r="H85" s="22">
        <v>300000</v>
      </c>
      <c r="I85" s="22"/>
      <c r="J85" s="44"/>
      <c r="K85" s="17" t="s">
        <v>26</v>
      </c>
      <c r="L85" s="59"/>
      <c r="M85" s="60" t="s">
        <v>27</v>
      </c>
      <c r="N85" s="88" t="s">
        <v>28</v>
      </c>
      <c r="O85" s="89">
        <v>1</v>
      </c>
      <c r="P85" s="29">
        <v>300000</v>
      </c>
      <c r="Q85" s="90"/>
    </row>
    <row r="86" spans="1:17" s="63" customFormat="1" ht="20.100000000000001" customHeight="1">
      <c r="A86" s="21" t="s">
        <v>23</v>
      </c>
      <c r="B86" s="106">
        <v>203012</v>
      </c>
      <c r="C86" s="21" t="s">
        <v>108</v>
      </c>
      <c r="D86" s="83" t="s">
        <v>128</v>
      </c>
      <c r="E86" s="22">
        <v>100000</v>
      </c>
      <c r="F86" s="57">
        <v>3</v>
      </c>
      <c r="G86" s="22">
        <f t="shared" si="6"/>
        <v>300000</v>
      </c>
      <c r="H86" s="22"/>
      <c r="I86" s="22"/>
      <c r="J86" s="22">
        <v>300000</v>
      </c>
      <c r="K86" s="17" t="s">
        <v>110</v>
      </c>
      <c r="L86" s="59"/>
      <c r="M86" s="60" t="s">
        <v>27</v>
      </c>
      <c r="N86" s="88" t="s">
        <v>28</v>
      </c>
      <c r="O86" s="89">
        <v>1</v>
      </c>
      <c r="P86" s="29">
        <v>300000</v>
      </c>
      <c r="Q86" s="90"/>
    </row>
    <row r="87" spans="1:17" s="63" customFormat="1" ht="20.100000000000001" customHeight="1">
      <c r="A87" s="21" t="s">
        <v>23</v>
      </c>
      <c r="B87" s="106">
        <v>203012</v>
      </c>
      <c r="C87" s="21" t="s">
        <v>108</v>
      </c>
      <c r="D87" s="83" t="s">
        <v>129</v>
      </c>
      <c r="E87" s="22">
        <v>25000</v>
      </c>
      <c r="F87" s="57">
        <v>86</v>
      </c>
      <c r="G87" s="22">
        <f t="shared" si="6"/>
        <v>2150000</v>
      </c>
      <c r="H87" s="22"/>
      <c r="I87" s="22"/>
      <c r="J87" s="22">
        <v>2150000</v>
      </c>
      <c r="K87" s="17" t="s">
        <v>130</v>
      </c>
      <c r="L87" s="59"/>
      <c r="M87" s="60" t="s">
        <v>27</v>
      </c>
      <c r="N87" s="88" t="s">
        <v>28</v>
      </c>
      <c r="O87" s="89">
        <v>1</v>
      </c>
      <c r="P87" s="29">
        <v>2150000</v>
      </c>
      <c r="Q87" s="90"/>
    </row>
    <row r="88" spans="1:17" s="63" customFormat="1" ht="20.100000000000001" customHeight="1">
      <c r="A88" s="21" t="s">
        <v>23</v>
      </c>
      <c r="B88" s="106">
        <v>203012</v>
      </c>
      <c r="C88" s="21" t="s">
        <v>108</v>
      </c>
      <c r="D88" s="83" t="s">
        <v>131</v>
      </c>
      <c r="E88" s="22">
        <v>3900000</v>
      </c>
      <c r="F88" s="57">
        <v>1</v>
      </c>
      <c r="G88" s="22">
        <f t="shared" si="6"/>
        <v>3900000</v>
      </c>
      <c r="H88" s="22"/>
      <c r="I88" s="22"/>
      <c r="J88" s="22">
        <v>3900000</v>
      </c>
      <c r="K88" s="17" t="s">
        <v>130</v>
      </c>
      <c r="L88" s="59"/>
      <c r="M88" s="60" t="s">
        <v>27</v>
      </c>
      <c r="N88" s="88" t="s">
        <v>28</v>
      </c>
      <c r="O88" s="89">
        <v>1</v>
      </c>
      <c r="P88" s="29">
        <v>3900000</v>
      </c>
      <c r="Q88" s="90"/>
    </row>
    <row r="89" spans="1:17" s="63" customFormat="1" ht="20.100000000000001" customHeight="1">
      <c r="A89" s="21" t="s">
        <v>23</v>
      </c>
      <c r="B89" s="106">
        <v>203012</v>
      </c>
      <c r="C89" s="21" t="s">
        <v>108</v>
      </c>
      <c r="D89" s="83" t="s">
        <v>132</v>
      </c>
      <c r="E89" s="22">
        <v>490000</v>
      </c>
      <c r="F89" s="57">
        <v>1</v>
      </c>
      <c r="G89" s="22">
        <f t="shared" si="6"/>
        <v>490000</v>
      </c>
      <c r="H89" s="22"/>
      <c r="I89" s="22"/>
      <c r="J89" s="22">
        <v>490000</v>
      </c>
      <c r="K89" s="17" t="s">
        <v>110</v>
      </c>
      <c r="L89" s="59"/>
      <c r="M89" s="60" t="s">
        <v>27</v>
      </c>
      <c r="N89" s="88" t="s">
        <v>28</v>
      </c>
      <c r="O89" s="89">
        <v>1</v>
      </c>
      <c r="P89" s="29">
        <v>490000</v>
      </c>
      <c r="Q89" s="90"/>
    </row>
    <row r="90" spans="1:17" s="63" customFormat="1" ht="20.100000000000001" customHeight="1">
      <c r="A90" s="21" t="s">
        <v>23</v>
      </c>
      <c r="B90" s="106">
        <v>203012</v>
      </c>
      <c r="C90" s="21" t="s">
        <v>108</v>
      </c>
      <c r="D90" s="83" t="s">
        <v>133</v>
      </c>
      <c r="E90" s="22">
        <v>480000</v>
      </c>
      <c r="F90" s="57">
        <v>1</v>
      </c>
      <c r="G90" s="22">
        <f t="shared" si="6"/>
        <v>480000</v>
      </c>
      <c r="H90" s="22"/>
      <c r="I90" s="22"/>
      <c r="J90" s="22">
        <v>480000</v>
      </c>
      <c r="K90" s="17" t="s">
        <v>130</v>
      </c>
      <c r="L90" s="59"/>
      <c r="M90" s="60" t="s">
        <v>27</v>
      </c>
      <c r="N90" s="88" t="s">
        <v>28</v>
      </c>
      <c r="O90" s="89">
        <v>1</v>
      </c>
      <c r="P90" s="29">
        <v>480000</v>
      </c>
      <c r="Q90" s="90"/>
    </row>
    <row r="91" spans="1:17" s="63" customFormat="1" ht="20.100000000000001" customHeight="1">
      <c r="A91" s="21" t="s">
        <v>23</v>
      </c>
      <c r="B91" s="106">
        <v>203012</v>
      </c>
      <c r="C91" s="21" t="s">
        <v>108</v>
      </c>
      <c r="D91" s="83" t="s">
        <v>134</v>
      </c>
      <c r="E91" s="22">
        <v>400000</v>
      </c>
      <c r="F91" s="57">
        <v>1</v>
      </c>
      <c r="G91" s="22">
        <f t="shared" si="6"/>
        <v>400000</v>
      </c>
      <c r="H91" s="22"/>
      <c r="I91" s="22"/>
      <c r="J91" s="22">
        <v>400000</v>
      </c>
      <c r="K91" s="17" t="s">
        <v>110</v>
      </c>
      <c r="L91" s="59"/>
      <c r="M91" s="60" t="s">
        <v>27</v>
      </c>
      <c r="N91" s="88" t="s">
        <v>28</v>
      </c>
      <c r="O91" s="89">
        <v>1</v>
      </c>
      <c r="P91" s="29">
        <v>400000</v>
      </c>
      <c r="Q91" s="90"/>
    </row>
    <row r="92" spans="1:17" s="63" customFormat="1" ht="20.100000000000001" customHeight="1">
      <c r="A92" s="21" t="s">
        <v>23</v>
      </c>
      <c r="B92" s="106">
        <v>203012</v>
      </c>
      <c r="C92" s="21" t="s">
        <v>108</v>
      </c>
      <c r="D92" s="83" t="s">
        <v>135</v>
      </c>
      <c r="E92" s="22">
        <v>500000</v>
      </c>
      <c r="F92" s="57">
        <v>1</v>
      </c>
      <c r="G92" s="22">
        <f t="shared" si="6"/>
        <v>500000</v>
      </c>
      <c r="H92" s="22"/>
      <c r="I92" s="22"/>
      <c r="J92" s="22">
        <v>500000</v>
      </c>
      <c r="K92" s="17" t="s">
        <v>110</v>
      </c>
      <c r="L92" s="59"/>
      <c r="M92" s="60" t="s">
        <v>27</v>
      </c>
      <c r="N92" s="88" t="s">
        <v>28</v>
      </c>
      <c r="O92" s="89">
        <v>1</v>
      </c>
      <c r="P92" s="29">
        <v>500000</v>
      </c>
      <c r="Q92" s="90"/>
    </row>
    <row r="93" spans="1:17" s="63" customFormat="1" ht="20.100000000000001" customHeight="1">
      <c r="A93" s="21" t="s">
        <v>23</v>
      </c>
      <c r="B93" s="106">
        <v>203012</v>
      </c>
      <c r="C93" s="21" t="s">
        <v>108</v>
      </c>
      <c r="D93" s="83" t="s">
        <v>136</v>
      </c>
      <c r="E93" s="22">
        <v>200000</v>
      </c>
      <c r="F93" s="57">
        <v>2</v>
      </c>
      <c r="G93" s="22">
        <f t="shared" si="6"/>
        <v>400000</v>
      </c>
      <c r="H93" s="22"/>
      <c r="I93" s="22"/>
      <c r="J93" s="22">
        <v>400000</v>
      </c>
      <c r="K93" s="17" t="s">
        <v>110</v>
      </c>
      <c r="L93" s="59"/>
      <c r="M93" s="60" t="s">
        <v>27</v>
      </c>
      <c r="N93" s="88" t="s">
        <v>28</v>
      </c>
      <c r="O93" s="89">
        <v>1</v>
      </c>
      <c r="P93" s="29">
        <v>400000</v>
      </c>
      <c r="Q93" s="90"/>
    </row>
    <row r="94" spans="1:17" s="41" customFormat="1" ht="20.100000000000001" customHeight="1">
      <c r="A94" s="36" t="s">
        <v>23</v>
      </c>
      <c r="B94" s="36">
        <v>203012</v>
      </c>
      <c r="C94" s="36" t="s">
        <v>108</v>
      </c>
      <c r="D94" s="36" t="s">
        <v>33</v>
      </c>
      <c r="E94" s="37"/>
      <c r="F94" s="36"/>
      <c r="G94" s="140">
        <f>SUM(G68:G93)</f>
        <v>11107500</v>
      </c>
      <c r="H94" s="140">
        <f>SUM(H68:H93)</f>
        <v>600000</v>
      </c>
      <c r="I94" s="140"/>
      <c r="J94" s="140">
        <f>SUM(J68:J93)</f>
        <v>10507500</v>
      </c>
      <c r="K94" s="141"/>
      <c r="L94" s="142"/>
      <c r="M94" s="38"/>
      <c r="N94" s="38"/>
      <c r="O94" s="38"/>
      <c r="P94" s="39"/>
      <c r="Q94" s="40"/>
    </row>
    <row r="95" spans="1:17" s="63" customFormat="1" ht="20.100000000000001" customHeight="1">
      <c r="A95" s="98" t="s">
        <v>23</v>
      </c>
      <c r="B95" s="98">
        <v>203013</v>
      </c>
      <c r="C95" s="21" t="s">
        <v>137</v>
      </c>
      <c r="D95" s="21" t="s">
        <v>43</v>
      </c>
      <c r="E95" s="22">
        <v>4000</v>
      </c>
      <c r="F95" s="57">
        <v>2</v>
      </c>
      <c r="G95" s="22">
        <f>H95</f>
        <v>8000</v>
      </c>
      <c r="H95" s="22">
        <f>E95*F95</f>
        <v>8000</v>
      </c>
      <c r="I95" s="22"/>
      <c r="J95" s="22"/>
      <c r="K95" s="17" t="s">
        <v>67</v>
      </c>
      <c r="L95" s="32"/>
      <c r="M95" s="99"/>
      <c r="N95" s="27" t="s">
        <v>28</v>
      </c>
      <c r="O95" s="107">
        <v>1</v>
      </c>
      <c r="P95" s="29">
        <f>G95*O95</f>
        <v>8000</v>
      </c>
      <c r="Q95" s="108"/>
    </row>
    <row r="96" spans="1:17" s="63" customFormat="1" ht="20.100000000000001" customHeight="1">
      <c r="A96" s="98" t="s">
        <v>23</v>
      </c>
      <c r="B96" s="98">
        <v>203013</v>
      </c>
      <c r="C96" s="21" t="s">
        <v>137</v>
      </c>
      <c r="D96" s="21" t="s">
        <v>54</v>
      </c>
      <c r="E96" s="22">
        <v>3000</v>
      </c>
      <c r="F96" s="57">
        <v>5</v>
      </c>
      <c r="G96" s="22">
        <f>H96</f>
        <v>15000</v>
      </c>
      <c r="H96" s="22">
        <f>E96*F96</f>
        <v>15000</v>
      </c>
      <c r="I96" s="22"/>
      <c r="J96" s="22"/>
      <c r="K96" s="17" t="s">
        <v>67</v>
      </c>
      <c r="L96" s="32"/>
      <c r="M96" s="99"/>
      <c r="N96" s="27" t="s">
        <v>28</v>
      </c>
      <c r="O96" s="107">
        <v>1</v>
      </c>
      <c r="P96" s="29">
        <f>G96*O96</f>
        <v>15000</v>
      </c>
      <c r="Q96" s="108"/>
    </row>
    <row r="97" spans="1:17" s="41" customFormat="1" ht="20.100000000000001" customHeight="1">
      <c r="A97" s="36" t="s">
        <v>23</v>
      </c>
      <c r="B97" s="36">
        <v>203013</v>
      </c>
      <c r="C97" s="36" t="s">
        <v>137</v>
      </c>
      <c r="D97" s="36" t="s">
        <v>33</v>
      </c>
      <c r="E97" s="37"/>
      <c r="F97" s="36"/>
      <c r="G97" s="140">
        <f>SUM(G95:G96)</f>
        <v>23000</v>
      </c>
      <c r="H97" s="140">
        <f>SUM(H95:H96)</f>
        <v>23000</v>
      </c>
      <c r="I97" s="140"/>
      <c r="J97" s="140"/>
      <c r="K97" s="141"/>
      <c r="L97" s="142"/>
      <c r="M97" s="38"/>
      <c r="N97" s="38"/>
      <c r="O97" s="38"/>
      <c r="P97" s="39"/>
      <c r="Q97" s="40"/>
    </row>
    <row r="98" spans="1:17" s="63" customFormat="1" ht="20.100000000000001" customHeight="1">
      <c r="A98" s="21" t="s">
        <v>23</v>
      </c>
      <c r="B98" s="21">
        <v>203014</v>
      </c>
      <c r="C98" s="21" t="s">
        <v>138</v>
      </c>
      <c r="D98" s="21" t="s">
        <v>139</v>
      </c>
      <c r="E98" s="22"/>
      <c r="F98" s="109"/>
      <c r="G98" s="22">
        <v>3470000</v>
      </c>
      <c r="H98" s="22"/>
      <c r="I98" s="110"/>
      <c r="J98" s="22">
        <v>3470000</v>
      </c>
      <c r="K98" s="111" t="s">
        <v>41</v>
      </c>
      <c r="L98" s="112"/>
      <c r="M98" s="99"/>
      <c r="N98" s="27" t="s">
        <v>140</v>
      </c>
      <c r="O98" s="113"/>
      <c r="P98" s="29"/>
      <c r="Q98" s="114"/>
    </row>
    <row r="99" spans="1:17" s="41" customFormat="1" ht="20.100000000000001" customHeight="1">
      <c r="A99" s="36" t="s">
        <v>23</v>
      </c>
      <c r="B99" s="36">
        <v>203014</v>
      </c>
      <c r="C99" s="36" t="s">
        <v>138</v>
      </c>
      <c r="D99" s="36" t="s">
        <v>33</v>
      </c>
      <c r="E99" s="37"/>
      <c r="F99" s="36"/>
      <c r="G99" s="140">
        <f>SUM(G98:G98)</f>
        <v>3470000</v>
      </c>
      <c r="H99" s="140"/>
      <c r="I99" s="140"/>
      <c r="J99" s="140">
        <f>SUM(J98:J98)</f>
        <v>3470000</v>
      </c>
      <c r="K99" s="141"/>
      <c r="L99" s="142"/>
      <c r="M99" s="38"/>
      <c r="N99" s="38"/>
      <c r="O99" s="38"/>
      <c r="P99" s="39"/>
      <c r="Q99" s="40"/>
    </row>
    <row r="100" spans="1:17" s="63" customFormat="1" ht="20.100000000000001" customHeight="1">
      <c r="A100" s="21" t="s">
        <v>23</v>
      </c>
      <c r="B100" s="98">
        <v>203015</v>
      </c>
      <c r="C100" s="21" t="s">
        <v>141</v>
      </c>
      <c r="D100" s="21" t="s">
        <v>142</v>
      </c>
      <c r="E100" s="22">
        <v>3200</v>
      </c>
      <c r="F100" s="57">
        <v>3</v>
      </c>
      <c r="G100" s="22">
        <f>E100*F100</f>
        <v>9600</v>
      </c>
      <c r="H100" s="22">
        <v>9600</v>
      </c>
      <c r="I100" s="22"/>
      <c r="J100" s="22"/>
      <c r="K100" s="17" t="s">
        <v>143</v>
      </c>
      <c r="L100" s="32"/>
      <c r="M100" s="99"/>
      <c r="N100" s="27" t="s">
        <v>28</v>
      </c>
      <c r="O100" s="107">
        <v>1</v>
      </c>
      <c r="P100" s="29">
        <f>G100</f>
        <v>9600</v>
      </c>
      <c r="Q100" s="108"/>
    </row>
    <row r="101" spans="1:17" s="63" customFormat="1" ht="20.100000000000001" customHeight="1">
      <c r="A101" s="21" t="s">
        <v>23</v>
      </c>
      <c r="B101" s="98">
        <v>203015</v>
      </c>
      <c r="C101" s="21" t="s">
        <v>141</v>
      </c>
      <c r="D101" s="21" t="s">
        <v>144</v>
      </c>
      <c r="E101" s="22">
        <v>6500</v>
      </c>
      <c r="F101" s="57">
        <v>1</v>
      </c>
      <c r="G101" s="22">
        <v>6500</v>
      </c>
      <c r="H101" s="22">
        <v>6500</v>
      </c>
      <c r="I101" s="22"/>
      <c r="J101" s="22"/>
      <c r="K101" s="17" t="s">
        <v>143</v>
      </c>
      <c r="L101" s="32"/>
      <c r="M101" s="99"/>
      <c r="N101" s="27" t="s">
        <v>28</v>
      </c>
      <c r="O101" s="107">
        <v>1</v>
      </c>
      <c r="P101" s="29">
        <f>G101</f>
        <v>6500</v>
      </c>
      <c r="Q101" s="108"/>
    </row>
    <row r="102" spans="1:17" s="41" customFormat="1" ht="20.100000000000001" customHeight="1">
      <c r="A102" s="36" t="s">
        <v>23</v>
      </c>
      <c r="B102" s="36">
        <v>203015</v>
      </c>
      <c r="C102" s="36" t="s">
        <v>141</v>
      </c>
      <c r="D102" s="36" t="s">
        <v>33</v>
      </c>
      <c r="E102" s="37"/>
      <c r="F102" s="36"/>
      <c r="G102" s="140">
        <f>SUM(G100:G101)</f>
        <v>16100</v>
      </c>
      <c r="H102" s="140">
        <f>SUM(H100:H101)</f>
        <v>16100</v>
      </c>
      <c r="I102" s="140"/>
      <c r="J102" s="140"/>
      <c r="K102" s="141"/>
      <c r="L102" s="142"/>
      <c r="M102" s="38"/>
      <c r="N102" s="38"/>
      <c r="O102" s="38"/>
      <c r="P102" s="39"/>
      <c r="Q102" s="40"/>
    </row>
    <row r="103" spans="1:17" s="63" customFormat="1" ht="27" customHeight="1">
      <c r="A103" s="21" t="s">
        <v>23</v>
      </c>
      <c r="B103" s="106">
        <v>203016</v>
      </c>
      <c r="C103" s="83" t="s">
        <v>145</v>
      </c>
      <c r="D103" s="83" t="s">
        <v>90</v>
      </c>
      <c r="E103" s="22">
        <v>5000</v>
      </c>
      <c r="F103" s="57">
        <v>20</v>
      </c>
      <c r="G103" s="22">
        <v>100000</v>
      </c>
      <c r="H103" s="22">
        <v>100000</v>
      </c>
      <c r="I103" s="22"/>
      <c r="J103" s="22"/>
      <c r="K103" s="17" t="s">
        <v>59</v>
      </c>
      <c r="L103" s="112"/>
      <c r="M103" s="60"/>
      <c r="N103" s="88"/>
      <c r="O103" s="88"/>
      <c r="P103" s="29"/>
      <c r="Q103" s="115" t="s">
        <v>146</v>
      </c>
    </row>
    <row r="104" spans="1:17" s="63" customFormat="1" ht="20.100000000000001" customHeight="1">
      <c r="A104" s="21" t="s">
        <v>23</v>
      </c>
      <c r="B104" s="106">
        <v>203016</v>
      </c>
      <c r="C104" s="83" t="s">
        <v>145</v>
      </c>
      <c r="D104" s="83" t="s">
        <v>147</v>
      </c>
      <c r="E104" s="22">
        <v>8000</v>
      </c>
      <c r="F104" s="57">
        <v>15</v>
      </c>
      <c r="G104" s="22">
        <v>120000</v>
      </c>
      <c r="H104" s="22">
        <v>120000</v>
      </c>
      <c r="I104" s="22"/>
      <c r="J104" s="22"/>
      <c r="K104" s="17" t="s">
        <v>59</v>
      </c>
      <c r="L104" s="112"/>
      <c r="M104" s="60"/>
      <c r="N104" s="88"/>
      <c r="O104" s="88"/>
      <c r="P104" s="29"/>
      <c r="Q104" s="115" t="s">
        <v>148</v>
      </c>
    </row>
    <row r="105" spans="1:17" s="63" customFormat="1" ht="20.100000000000001" customHeight="1">
      <c r="A105" s="21" t="s">
        <v>23</v>
      </c>
      <c r="B105" s="106">
        <v>203016</v>
      </c>
      <c r="C105" s="83" t="s">
        <v>145</v>
      </c>
      <c r="D105" s="83" t="s">
        <v>149</v>
      </c>
      <c r="E105" s="22">
        <v>2500</v>
      </c>
      <c r="F105" s="57">
        <v>12</v>
      </c>
      <c r="G105" s="22">
        <v>30000</v>
      </c>
      <c r="H105" s="22">
        <v>30000</v>
      </c>
      <c r="I105" s="22"/>
      <c r="J105" s="22"/>
      <c r="K105" s="17" t="s">
        <v>59</v>
      </c>
      <c r="L105" s="112"/>
      <c r="M105" s="60"/>
      <c r="N105" s="88"/>
      <c r="O105" s="88"/>
      <c r="P105" s="29"/>
      <c r="Q105" s="115" t="s">
        <v>148</v>
      </c>
    </row>
    <row r="106" spans="1:17" s="31" customFormat="1" ht="20.100000000000001" customHeight="1">
      <c r="A106" s="21" t="s">
        <v>23</v>
      </c>
      <c r="B106" s="106">
        <v>203016</v>
      </c>
      <c r="C106" s="83" t="s">
        <v>145</v>
      </c>
      <c r="D106" s="83" t="s">
        <v>150</v>
      </c>
      <c r="E106" s="22">
        <v>7000</v>
      </c>
      <c r="F106" s="57">
        <v>40</v>
      </c>
      <c r="G106" s="22">
        <v>280000</v>
      </c>
      <c r="H106" s="22">
        <v>280000</v>
      </c>
      <c r="I106" s="22"/>
      <c r="J106" s="22"/>
      <c r="K106" s="17" t="s">
        <v>59</v>
      </c>
      <c r="L106" s="112"/>
      <c r="M106" s="60"/>
      <c r="N106" s="88"/>
      <c r="O106" s="88"/>
      <c r="P106" s="29"/>
      <c r="Q106" s="115" t="s">
        <v>148</v>
      </c>
    </row>
    <row r="107" spans="1:17" s="31" customFormat="1" ht="20.100000000000001" customHeight="1">
      <c r="A107" s="21" t="s">
        <v>23</v>
      </c>
      <c r="B107" s="106">
        <v>203016</v>
      </c>
      <c r="C107" s="83" t="s">
        <v>145</v>
      </c>
      <c r="D107" s="83" t="s">
        <v>88</v>
      </c>
      <c r="E107" s="22">
        <v>50000</v>
      </c>
      <c r="F107" s="57">
        <v>1</v>
      </c>
      <c r="G107" s="22">
        <v>50000</v>
      </c>
      <c r="H107" s="22">
        <v>50000</v>
      </c>
      <c r="I107" s="22"/>
      <c r="J107" s="22"/>
      <c r="K107" s="17" t="s">
        <v>59</v>
      </c>
      <c r="L107" s="112"/>
      <c r="M107" s="60"/>
      <c r="N107" s="88"/>
      <c r="O107" s="88"/>
      <c r="P107" s="29"/>
      <c r="Q107" s="115" t="s">
        <v>148</v>
      </c>
    </row>
    <row r="108" spans="1:17" s="31" customFormat="1" ht="20.100000000000001" customHeight="1">
      <c r="A108" s="21" t="s">
        <v>23</v>
      </c>
      <c r="B108" s="106">
        <v>203016</v>
      </c>
      <c r="C108" s="83" t="s">
        <v>145</v>
      </c>
      <c r="D108" s="83" t="s">
        <v>151</v>
      </c>
      <c r="E108" s="22">
        <v>500000</v>
      </c>
      <c r="F108" s="57">
        <v>1</v>
      </c>
      <c r="G108" s="22">
        <v>500000</v>
      </c>
      <c r="H108" s="22">
        <v>500000</v>
      </c>
      <c r="I108" s="22"/>
      <c r="J108" s="22"/>
      <c r="K108" s="17" t="s">
        <v>59</v>
      </c>
      <c r="L108" s="59"/>
      <c r="M108" s="60" t="s">
        <v>152</v>
      </c>
      <c r="N108" s="88" t="s">
        <v>28</v>
      </c>
      <c r="O108" s="107">
        <v>1</v>
      </c>
      <c r="P108" s="29">
        <v>500000</v>
      </c>
      <c r="Q108" s="115" t="s">
        <v>148</v>
      </c>
    </row>
    <row r="109" spans="1:17" s="31" customFormat="1" ht="20.100000000000001" customHeight="1">
      <c r="A109" s="21" t="s">
        <v>23</v>
      </c>
      <c r="B109" s="106">
        <v>203016</v>
      </c>
      <c r="C109" s="83" t="s">
        <v>145</v>
      </c>
      <c r="D109" s="83" t="s">
        <v>153</v>
      </c>
      <c r="E109" s="22">
        <v>1850000</v>
      </c>
      <c r="F109" s="57">
        <v>1</v>
      </c>
      <c r="G109" s="22">
        <v>1850000</v>
      </c>
      <c r="H109" s="22"/>
      <c r="I109" s="22"/>
      <c r="J109" s="22">
        <v>1850000</v>
      </c>
      <c r="K109" s="17" t="s">
        <v>154</v>
      </c>
      <c r="L109" s="59"/>
      <c r="M109" s="60" t="s">
        <v>155</v>
      </c>
      <c r="N109" s="88" t="s">
        <v>28</v>
      </c>
      <c r="O109" s="107">
        <v>1</v>
      </c>
      <c r="P109" s="29">
        <v>1850000</v>
      </c>
      <c r="Q109" s="116"/>
    </row>
    <row r="110" spans="1:17" s="31" customFormat="1" ht="20.100000000000001" customHeight="1">
      <c r="A110" s="21" t="s">
        <v>23</v>
      </c>
      <c r="B110" s="106">
        <v>203016</v>
      </c>
      <c r="C110" s="83" t="s">
        <v>145</v>
      </c>
      <c r="D110" s="83" t="s">
        <v>156</v>
      </c>
      <c r="E110" s="22">
        <v>1350000</v>
      </c>
      <c r="F110" s="57">
        <v>1</v>
      </c>
      <c r="G110" s="22">
        <v>1350000</v>
      </c>
      <c r="H110" s="22"/>
      <c r="I110" s="22"/>
      <c r="J110" s="22">
        <v>1350000</v>
      </c>
      <c r="K110" s="17" t="s">
        <v>154</v>
      </c>
      <c r="L110" s="59"/>
      <c r="M110" s="60"/>
      <c r="N110" s="88" t="s">
        <v>28</v>
      </c>
      <c r="O110" s="107">
        <v>1</v>
      </c>
      <c r="P110" s="29">
        <v>1350000</v>
      </c>
      <c r="Q110" s="116"/>
    </row>
    <row r="111" spans="1:17" s="31" customFormat="1" ht="20.100000000000001" customHeight="1">
      <c r="A111" s="21" t="s">
        <v>23</v>
      </c>
      <c r="B111" s="106">
        <v>203016</v>
      </c>
      <c r="C111" s="83" t="s">
        <v>145</v>
      </c>
      <c r="D111" s="83" t="s">
        <v>157</v>
      </c>
      <c r="E111" s="22">
        <v>1200000</v>
      </c>
      <c r="F111" s="57">
        <v>1</v>
      </c>
      <c r="G111" s="22">
        <v>1200000</v>
      </c>
      <c r="H111" s="22"/>
      <c r="I111" s="22"/>
      <c r="J111" s="22">
        <v>1200000</v>
      </c>
      <c r="K111" s="17" t="s">
        <v>154</v>
      </c>
      <c r="L111" s="59"/>
      <c r="M111" s="60"/>
      <c r="N111" s="88" t="s">
        <v>28</v>
      </c>
      <c r="O111" s="107">
        <v>1</v>
      </c>
      <c r="P111" s="29">
        <v>1200000</v>
      </c>
      <c r="Q111" s="116"/>
    </row>
    <row r="112" spans="1:17" s="31" customFormat="1" ht="20.100000000000001" customHeight="1">
      <c r="A112" s="21" t="s">
        <v>23</v>
      </c>
      <c r="B112" s="106">
        <v>203016</v>
      </c>
      <c r="C112" s="83" t="s">
        <v>145</v>
      </c>
      <c r="D112" s="83" t="s">
        <v>158</v>
      </c>
      <c r="E112" s="22">
        <v>600000</v>
      </c>
      <c r="F112" s="57">
        <v>1</v>
      </c>
      <c r="G112" s="22">
        <v>600000</v>
      </c>
      <c r="H112" s="22"/>
      <c r="I112" s="22"/>
      <c r="J112" s="22">
        <v>600000</v>
      </c>
      <c r="K112" s="17" t="s">
        <v>154</v>
      </c>
      <c r="L112" s="59"/>
      <c r="M112" s="60"/>
      <c r="N112" s="88" t="s">
        <v>28</v>
      </c>
      <c r="O112" s="107">
        <v>1</v>
      </c>
      <c r="P112" s="29">
        <v>600000</v>
      </c>
      <c r="Q112" s="116"/>
    </row>
    <row r="113" spans="1:17" s="41" customFormat="1" ht="20.100000000000001" customHeight="1">
      <c r="A113" s="36" t="s">
        <v>23</v>
      </c>
      <c r="B113" s="36">
        <v>203016</v>
      </c>
      <c r="C113" s="36" t="s">
        <v>145</v>
      </c>
      <c r="D113" s="36" t="s">
        <v>33</v>
      </c>
      <c r="E113" s="37"/>
      <c r="F113" s="36"/>
      <c r="G113" s="140">
        <f>SUM(G103:G112)</f>
        <v>6080000</v>
      </c>
      <c r="H113" s="140">
        <f>SUM(H103:H112)</f>
        <v>1080000</v>
      </c>
      <c r="I113" s="140"/>
      <c r="J113" s="140">
        <f>SUM(J103:J112)</f>
        <v>5000000</v>
      </c>
      <c r="K113" s="141"/>
      <c r="L113" s="142"/>
      <c r="M113" s="38"/>
      <c r="N113" s="38"/>
      <c r="O113" s="38"/>
      <c r="P113" s="39"/>
      <c r="Q113" s="40"/>
    </row>
    <row r="114" spans="1:17" s="31" customFormat="1" ht="20.100000000000001" customHeight="1">
      <c r="A114" s="21" t="s">
        <v>23</v>
      </c>
      <c r="B114" s="117">
        <v>203018</v>
      </c>
      <c r="C114" s="118" t="s">
        <v>159</v>
      </c>
      <c r="D114" s="84" t="s">
        <v>160</v>
      </c>
      <c r="E114" s="119">
        <v>40000</v>
      </c>
      <c r="F114" s="120">
        <v>2</v>
      </c>
      <c r="G114" s="22">
        <v>80000</v>
      </c>
      <c r="H114" s="22">
        <v>80000</v>
      </c>
      <c r="I114" s="144"/>
      <c r="J114" s="44"/>
      <c r="K114" s="17" t="s">
        <v>67</v>
      </c>
      <c r="L114" s="59"/>
      <c r="M114" s="60"/>
      <c r="N114" s="88" t="s">
        <v>28</v>
      </c>
      <c r="O114" s="28">
        <v>1</v>
      </c>
      <c r="P114" s="61">
        <f>H114</f>
        <v>80000</v>
      </c>
      <c r="Q114" s="30"/>
    </row>
    <row r="115" spans="1:17" s="31" customFormat="1" ht="20.100000000000001" customHeight="1">
      <c r="A115" s="21" t="s">
        <v>23</v>
      </c>
      <c r="B115" s="117">
        <v>203018</v>
      </c>
      <c r="C115" s="118" t="s">
        <v>159</v>
      </c>
      <c r="D115" s="97" t="s">
        <v>161</v>
      </c>
      <c r="E115" s="121">
        <v>3500</v>
      </c>
      <c r="F115" s="120">
        <v>3</v>
      </c>
      <c r="G115" s="22">
        <f>E115*F115</f>
        <v>10500</v>
      </c>
      <c r="H115" s="22">
        <f>G115</f>
        <v>10500</v>
      </c>
      <c r="I115" s="144"/>
      <c r="J115" s="44"/>
      <c r="K115" s="17" t="s">
        <v>67</v>
      </c>
      <c r="L115" s="59"/>
      <c r="M115" s="60"/>
      <c r="N115" s="88" t="s">
        <v>28</v>
      </c>
      <c r="O115" s="28">
        <v>1</v>
      </c>
      <c r="P115" s="61">
        <f>H115</f>
        <v>10500</v>
      </c>
      <c r="Q115" s="30"/>
    </row>
    <row r="116" spans="1:17" s="31" customFormat="1" ht="20.100000000000001" customHeight="1">
      <c r="A116" s="21" t="s">
        <v>23</v>
      </c>
      <c r="B116" s="117">
        <v>203018</v>
      </c>
      <c r="C116" s="118" t="s">
        <v>159</v>
      </c>
      <c r="D116" s="84" t="s">
        <v>162</v>
      </c>
      <c r="E116" s="119">
        <v>4500</v>
      </c>
      <c r="F116" s="120">
        <v>22</v>
      </c>
      <c r="G116" s="22">
        <f>E116*F116</f>
        <v>99000</v>
      </c>
      <c r="H116" s="22">
        <f>G116</f>
        <v>99000</v>
      </c>
      <c r="I116" s="144"/>
      <c r="J116" s="44"/>
      <c r="K116" s="17" t="s">
        <v>67</v>
      </c>
      <c r="L116" s="59"/>
      <c r="M116" s="60"/>
      <c r="N116" s="88" t="s">
        <v>28</v>
      </c>
      <c r="O116" s="28">
        <v>1</v>
      </c>
      <c r="P116" s="61">
        <f>H116</f>
        <v>99000</v>
      </c>
      <c r="Q116" s="30"/>
    </row>
    <row r="117" spans="1:17" s="31" customFormat="1" ht="20.100000000000001" customHeight="1">
      <c r="A117" s="21" t="s">
        <v>23</v>
      </c>
      <c r="B117" s="117">
        <v>203018</v>
      </c>
      <c r="C117" s="118" t="s">
        <v>159</v>
      </c>
      <c r="D117" s="84" t="s">
        <v>163</v>
      </c>
      <c r="E117" s="119">
        <v>50000</v>
      </c>
      <c r="F117" s="120">
        <v>1</v>
      </c>
      <c r="G117" s="22">
        <v>50000</v>
      </c>
      <c r="H117" s="22">
        <v>50000</v>
      </c>
      <c r="I117" s="144"/>
      <c r="J117" s="44"/>
      <c r="K117" s="17" t="s">
        <v>67</v>
      </c>
      <c r="L117" s="112"/>
      <c r="M117" s="60"/>
      <c r="N117" s="88"/>
      <c r="O117" s="28"/>
      <c r="P117" s="61"/>
      <c r="Q117" s="30"/>
    </row>
    <row r="118" spans="1:17" s="63" customFormat="1" ht="20.100000000000001" customHeight="1">
      <c r="A118" s="21" t="s">
        <v>23</v>
      </c>
      <c r="B118" s="117">
        <v>203018</v>
      </c>
      <c r="C118" s="118" t="s">
        <v>159</v>
      </c>
      <c r="D118" s="84" t="s">
        <v>164</v>
      </c>
      <c r="E118" s="119">
        <v>700000</v>
      </c>
      <c r="F118" s="120">
        <v>1</v>
      </c>
      <c r="G118" s="22">
        <f>E118*F118</f>
        <v>700000</v>
      </c>
      <c r="H118" s="22">
        <f>G118</f>
        <v>700000</v>
      </c>
      <c r="I118" s="144"/>
      <c r="J118" s="44"/>
      <c r="K118" s="17" t="s">
        <v>67</v>
      </c>
      <c r="L118" s="59"/>
      <c r="M118" s="60"/>
      <c r="N118" s="88" t="s">
        <v>28</v>
      </c>
      <c r="O118" s="28">
        <v>1</v>
      </c>
      <c r="P118" s="122">
        <v>700000</v>
      </c>
      <c r="Q118" s="30"/>
    </row>
    <row r="119" spans="1:17" s="41" customFormat="1" ht="20.100000000000001" customHeight="1">
      <c r="A119" s="36" t="s">
        <v>23</v>
      </c>
      <c r="B119" s="36">
        <v>203018</v>
      </c>
      <c r="C119" s="36" t="s">
        <v>159</v>
      </c>
      <c r="D119" s="36" t="s">
        <v>33</v>
      </c>
      <c r="E119" s="37"/>
      <c r="F119" s="36"/>
      <c r="G119" s="140">
        <f>SUM(G114:G118)</f>
        <v>939500</v>
      </c>
      <c r="H119" s="140">
        <f>SUM(H114:H118)</f>
        <v>939500</v>
      </c>
      <c r="I119" s="140"/>
      <c r="J119" s="140"/>
      <c r="K119" s="141"/>
      <c r="L119" s="142"/>
      <c r="M119" s="38"/>
      <c r="N119" s="38"/>
      <c r="O119" s="38"/>
      <c r="P119" s="39"/>
      <c r="Q119" s="40"/>
    </row>
    <row r="120" spans="1:17" s="63" customFormat="1" ht="20.100000000000001" customHeight="1">
      <c r="A120" s="21" t="s">
        <v>23</v>
      </c>
      <c r="B120" s="98">
        <v>203019</v>
      </c>
      <c r="C120" s="21" t="s">
        <v>165</v>
      </c>
      <c r="D120" s="21" t="s">
        <v>54</v>
      </c>
      <c r="E120" s="22">
        <v>10000</v>
      </c>
      <c r="F120" s="23">
        <v>1</v>
      </c>
      <c r="G120" s="22">
        <f>H120+I120+J120</f>
        <v>10000</v>
      </c>
      <c r="H120" s="22">
        <v>10000</v>
      </c>
      <c r="I120" s="25"/>
      <c r="J120" s="25"/>
      <c r="K120" s="17" t="s">
        <v>67</v>
      </c>
      <c r="L120" s="26"/>
      <c r="M120" s="99"/>
      <c r="N120" s="27" t="s">
        <v>28</v>
      </c>
      <c r="O120" s="28">
        <v>1</v>
      </c>
      <c r="P120" s="29">
        <f>G120</f>
        <v>10000</v>
      </c>
      <c r="Q120" s="30"/>
    </row>
    <row r="121" spans="1:17" s="63" customFormat="1" ht="20.100000000000001" customHeight="1">
      <c r="A121" s="21" t="s">
        <v>23</v>
      </c>
      <c r="B121" s="98">
        <v>203019</v>
      </c>
      <c r="C121" s="21" t="s">
        <v>165</v>
      </c>
      <c r="D121" s="21" t="s">
        <v>54</v>
      </c>
      <c r="E121" s="22">
        <v>3000</v>
      </c>
      <c r="F121" s="23">
        <v>1</v>
      </c>
      <c r="G121" s="22">
        <f>H121+I121+J121</f>
        <v>3000</v>
      </c>
      <c r="H121" s="22">
        <v>3000</v>
      </c>
      <c r="I121" s="25"/>
      <c r="J121" s="25"/>
      <c r="K121" s="17" t="s">
        <v>67</v>
      </c>
      <c r="L121" s="26"/>
      <c r="M121" s="99"/>
      <c r="N121" s="27" t="s">
        <v>28</v>
      </c>
      <c r="O121" s="28">
        <v>1</v>
      </c>
      <c r="P121" s="29">
        <f>G121</f>
        <v>3000</v>
      </c>
      <c r="Q121" s="30"/>
    </row>
    <row r="122" spans="1:17" s="41" customFormat="1" ht="20.100000000000001" customHeight="1">
      <c r="A122" s="36" t="s">
        <v>23</v>
      </c>
      <c r="B122" s="36">
        <v>203019</v>
      </c>
      <c r="C122" s="36" t="s">
        <v>165</v>
      </c>
      <c r="D122" s="36" t="s">
        <v>33</v>
      </c>
      <c r="E122" s="37"/>
      <c r="F122" s="36"/>
      <c r="G122" s="140">
        <f>SUM(G120:G121)</f>
        <v>13000</v>
      </c>
      <c r="H122" s="140">
        <f>SUM(H120:H121)</f>
        <v>13000</v>
      </c>
      <c r="I122" s="140"/>
      <c r="J122" s="140"/>
      <c r="K122" s="141"/>
      <c r="L122" s="142"/>
      <c r="M122" s="38"/>
      <c r="N122" s="38"/>
      <c r="O122" s="38"/>
      <c r="P122" s="39"/>
      <c r="Q122" s="40"/>
    </row>
    <row r="123" spans="1:17" s="63" customFormat="1" ht="20.100000000000001" customHeight="1">
      <c r="A123" s="106" t="s">
        <v>23</v>
      </c>
      <c r="B123" s="123">
        <v>203006</v>
      </c>
      <c r="C123" s="124" t="s">
        <v>166</v>
      </c>
      <c r="D123" s="124" t="s">
        <v>167</v>
      </c>
      <c r="E123" s="22">
        <v>1100000</v>
      </c>
      <c r="F123" s="57">
        <v>1</v>
      </c>
      <c r="G123" s="22">
        <v>1100000</v>
      </c>
      <c r="H123" s="125"/>
      <c r="I123" s="144"/>
      <c r="J123" s="22">
        <v>1100000</v>
      </c>
      <c r="K123" s="126" t="s">
        <v>168</v>
      </c>
      <c r="L123" s="127"/>
      <c r="M123" s="128" t="s">
        <v>27</v>
      </c>
      <c r="N123" s="129" t="s">
        <v>28</v>
      </c>
      <c r="O123" s="130">
        <v>1</v>
      </c>
      <c r="P123" s="131">
        <v>1100000</v>
      </c>
      <c r="Q123" s="132"/>
    </row>
    <row r="124" spans="1:17" s="41" customFormat="1" ht="20.100000000000001" customHeight="1">
      <c r="A124" s="36" t="s">
        <v>23</v>
      </c>
      <c r="B124" s="36">
        <v>203006</v>
      </c>
      <c r="C124" s="36" t="s">
        <v>166</v>
      </c>
      <c r="D124" s="36" t="s">
        <v>33</v>
      </c>
      <c r="E124" s="37"/>
      <c r="F124" s="36"/>
      <c r="G124" s="140">
        <v>1100000</v>
      </c>
      <c r="H124" s="140"/>
      <c r="I124" s="140"/>
      <c r="J124" s="140">
        <v>1100000</v>
      </c>
      <c r="K124" s="141"/>
      <c r="L124" s="142"/>
      <c r="M124" s="38"/>
      <c r="N124" s="38"/>
      <c r="O124" s="38"/>
      <c r="P124" s="39"/>
      <c r="Q124" s="40"/>
    </row>
    <row r="125" spans="1:17" s="63" customFormat="1" ht="20.100000000000001" customHeight="1">
      <c r="A125" s="21" t="s">
        <v>23</v>
      </c>
      <c r="B125" s="98">
        <v>203011</v>
      </c>
      <c r="C125" s="21" t="s">
        <v>169</v>
      </c>
      <c r="D125" s="21" t="s">
        <v>170</v>
      </c>
      <c r="E125" s="22">
        <v>6000</v>
      </c>
      <c r="F125" s="23">
        <v>18</v>
      </c>
      <c r="G125" s="22">
        <v>108000</v>
      </c>
      <c r="H125" s="22">
        <v>108000</v>
      </c>
      <c r="I125" s="25"/>
      <c r="J125" s="22"/>
      <c r="K125" s="17" t="s">
        <v>67</v>
      </c>
      <c r="L125" s="26"/>
      <c r="M125" s="33" t="s">
        <v>27</v>
      </c>
      <c r="N125" s="27" t="s">
        <v>28</v>
      </c>
      <c r="O125" s="28">
        <v>1</v>
      </c>
      <c r="P125" s="29">
        <v>108000</v>
      </c>
      <c r="Q125" s="30" t="s">
        <v>170</v>
      </c>
    </row>
    <row r="126" spans="1:17" s="63" customFormat="1" ht="20.100000000000001" customHeight="1">
      <c r="A126" s="21" t="s">
        <v>23</v>
      </c>
      <c r="B126" s="98">
        <v>203011</v>
      </c>
      <c r="C126" s="21" t="s">
        <v>169</v>
      </c>
      <c r="D126" s="21" t="s">
        <v>42</v>
      </c>
      <c r="E126" s="22">
        <v>2000</v>
      </c>
      <c r="F126" s="23">
        <v>1</v>
      </c>
      <c r="G126" s="22">
        <v>2000</v>
      </c>
      <c r="H126" s="22">
        <v>2000</v>
      </c>
      <c r="I126" s="25"/>
      <c r="J126" s="22"/>
      <c r="K126" s="17" t="s">
        <v>67</v>
      </c>
      <c r="L126" s="26"/>
      <c r="M126" s="33" t="s">
        <v>27</v>
      </c>
      <c r="N126" s="27" t="s">
        <v>28</v>
      </c>
      <c r="O126" s="28">
        <v>1</v>
      </c>
      <c r="P126" s="29">
        <v>2000</v>
      </c>
      <c r="Q126" s="30"/>
    </row>
    <row r="127" spans="1:17" s="63" customFormat="1" ht="20.100000000000001" customHeight="1">
      <c r="A127" s="21" t="s">
        <v>23</v>
      </c>
      <c r="B127" s="98">
        <v>203011</v>
      </c>
      <c r="C127" s="21" t="s">
        <v>169</v>
      </c>
      <c r="D127" s="21" t="s">
        <v>171</v>
      </c>
      <c r="E127" s="22">
        <v>4000</v>
      </c>
      <c r="F127" s="23">
        <v>1</v>
      </c>
      <c r="G127" s="22">
        <v>4000</v>
      </c>
      <c r="H127" s="22">
        <v>4000</v>
      </c>
      <c r="I127" s="25"/>
      <c r="J127" s="22"/>
      <c r="K127" s="17" t="s">
        <v>67</v>
      </c>
      <c r="L127" s="26"/>
      <c r="M127" s="33" t="s">
        <v>27</v>
      </c>
      <c r="N127" s="27" t="s">
        <v>28</v>
      </c>
      <c r="O127" s="28">
        <v>1</v>
      </c>
      <c r="P127" s="29">
        <v>4000</v>
      </c>
      <c r="Q127" s="30"/>
    </row>
    <row r="128" spans="1:17" s="41" customFormat="1" ht="20.100000000000001" customHeight="1">
      <c r="A128" s="36" t="s">
        <v>23</v>
      </c>
      <c r="B128" s="36">
        <v>203011</v>
      </c>
      <c r="C128" s="36" t="s">
        <v>169</v>
      </c>
      <c r="D128" s="36" t="s">
        <v>33</v>
      </c>
      <c r="E128" s="37"/>
      <c r="F128" s="36"/>
      <c r="G128" s="140">
        <f>G125+G126+G127</f>
        <v>114000</v>
      </c>
      <c r="H128" s="140">
        <f>H127+H126+H125</f>
        <v>114000</v>
      </c>
      <c r="I128" s="140"/>
      <c r="J128" s="140"/>
      <c r="K128" s="141"/>
      <c r="L128" s="142"/>
      <c r="M128" s="38"/>
      <c r="N128" s="38"/>
      <c r="O128" s="38"/>
      <c r="P128" s="39"/>
      <c r="Q128" s="40"/>
    </row>
    <row r="129" spans="1:17" s="9" customFormat="1" ht="24" customHeight="1">
      <c r="A129" s="152" t="s">
        <v>172</v>
      </c>
      <c r="B129" s="152"/>
      <c r="C129" s="152"/>
      <c r="D129" s="134" t="s">
        <v>173</v>
      </c>
      <c r="E129" s="135"/>
      <c r="F129" s="151"/>
      <c r="G129" s="135">
        <f>G128+G124+G119+G113+G102+G99+G97+G94+G67+G65+G61+G45+G31+G28+G20+G10+G122</f>
        <v>41624700</v>
      </c>
      <c r="H129" s="135">
        <f t="shared" ref="H129:L129" si="7">H128+H124+H119+H113+H102+H99+H97+H94+H67+H65+H61+H45+H31+H28+H20+H10+H122</f>
        <v>7852200</v>
      </c>
      <c r="I129" s="135">
        <f t="shared" si="7"/>
        <v>0</v>
      </c>
      <c r="J129" s="135">
        <f t="shared" si="7"/>
        <v>33772500</v>
      </c>
      <c r="K129" s="135">
        <f t="shared" si="7"/>
        <v>0</v>
      </c>
      <c r="L129" s="135">
        <f t="shared" si="7"/>
        <v>0</v>
      </c>
      <c r="M129" s="136"/>
      <c r="N129" s="136"/>
      <c r="O129" s="136"/>
      <c r="P129" s="137"/>
      <c r="Q129" s="138"/>
    </row>
  </sheetData>
  <mergeCells count="20">
    <mergeCell ref="A1:Q2"/>
    <mergeCell ref="N3:Q3"/>
    <mergeCell ref="A4:A6"/>
    <mergeCell ref="B4:B6"/>
    <mergeCell ref="C4:C6"/>
    <mergeCell ref="D4:D6"/>
    <mergeCell ref="E4:E6"/>
    <mergeCell ref="F4:F6"/>
    <mergeCell ref="G4:G6"/>
    <mergeCell ref="H4:L4"/>
    <mergeCell ref="A129:C129"/>
    <mergeCell ref="N4:P4"/>
    <mergeCell ref="Q4:Q6"/>
    <mergeCell ref="H5:J5"/>
    <mergeCell ref="K5:K6"/>
    <mergeCell ref="L5:L6"/>
    <mergeCell ref="M5:M6"/>
    <mergeCell ref="N5:N6"/>
    <mergeCell ref="O5:O6"/>
    <mergeCell ref="P5:P6"/>
  </mergeCells>
  <phoneticPr fontId="3" type="noConversion"/>
  <dataValidations count="2">
    <dataValidation type="list" allowBlank="1" showInputMessage="1" showErrorMessage="1" sqref="WVM129 JA129 SW129 ACS129 AMO129 AWK129 BGG129 BQC129 BZY129 CJU129 CTQ129 DDM129 DNI129 DXE129 EHA129 EQW129 FAS129 FKO129 FUK129 GEG129 GOC129 GXY129 HHU129 HRQ129 IBM129 ILI129 IVE129 JFA129 JOW129 JYS129 KIO129 KSK129 LCG129 LMC129 LVY129 MFU129 MPQ129 MZM129 NJI129 NTE129 ODA129 OMW129 OWS129 PGO129 PQK129 QAG129 QKC129 QTY129 RDU129 RNQ129 RXM129 SHI129 SRE129 TBA129 TKW129 TUS129 UEO129 UOK129 UYG129 VIC129 VRY129 WBU129 WLQ129 E129" xr:uid="{00000000-0002-0000-0000-000000000000}">
      <formula1>"专用设备,其他,计算机设备,打印机,复专用设备,其他,计算机设备,打印机,复印机,速印机,扫描仪,传真机,碎纸机,投影仪,数码摄录设备,会议室音响设备,电视机,空调,办公家具,会议室家具"</formula1>
    </dataValidation>
    <dataValidation type="list" allowBlank="1" showInputMessage="1" showErrorMessage="1" sqref="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F38 TB38 ACX38 AMT38 AWP38 BGL38 BQH38 CAD38 CJZ38 CTV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38 JF106 TB106 ACX106 AMT106 AWP106 BGL106 BQH106 CAD106 CJZ106 CTV106 DDR106 DNN106 DXJ106 EHF106 ERB106 FAX106 FKT106 FUP106 GEL106 GOH106 GYD106 HHZ106 HRV106 IBR106 ILN106 IVJ106 JFF106 JPB106 JYX106 KIT106 KSP106 LCL106 LMH106 LWD106 MFZ106 MPV106 MZR106 NJN106 NTJ106 ODF106 ONB106 OWX106 PGT106 PQP106 QAL106 QKH106 QUD106 RDZ106 RNV106 RXR106 SHN106 SRJ106 TBF106 TLB106 TUX106 UET106 UOP106 UYL106 VIH106 VSD106 WBZ106 WLV106 WVR106 J25 J38 J106" xr:uid="{00000000-0002-0000-0000-000001000000}">
      <formula1>"2015年,2014年,2013年及以前"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2022-07-07T09:09:25Z</dcterms:modified>
</cp:coreProperties>
</file>